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9040" windowHeight="1644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процедур'!$A$1:$AY$224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21" i="5"/>
  <c r="AR220"/>
  <c r="AR217"/>
  <c r="AR218"/>
  <c r="AR219"/>
  <c r="AR216"/>
  <c r="AR213"/>
  <c r="AR214"/>
  <c r="AR215"/>
  <c r="AR212"/>
  <c r="AR211"/>
  <c r="AR210"/>
  <c r="AR209"/>
  <c r="AR208"/>
  <c r="AR207"/>
  <c r="AR206"/>
  <c r="AR205"/>
  <c r="AR204"/>
  <c r="AR201"/>
  <c r="AR202"/>
  <c r="AR203"/>
  <c r="AR200"/>
  <c r="AR191"/>
  <c r="AR192"/>
  <c r="AR193"/>
  <c r="AR194"/>
  <c r="AR195"/>
  <c r="AR196"/>
  <c r="AR197"/>
  <c r="AR198"/>
  <c r="AR199"/>
  <c r="AR190"/>
  <c r="AR185"/>
  <c r="AR184"/>
  <c r="AR179"/>
  <c r="AR180"/>
  <c r="AR181"/>
  <c r="AR182"/>
  <c r="AR183"/>
  <c r="AR178"/>
  <c r="AR171"/>
  <c r="AR172"/>
  <c r="AR173"/>
  <c r="AR174"/>
  <c r="AR175"/>
  <c r="AR176"/>
  <c r="AR177"/>
  <c r="AR170"/>
  <c r="AR169"/>
  <c r="AR168"/>
  <c r="AR165"/>
  <c r="AR166"/>
  <c r="AR167"/>
  <c r="AR164"/>
  <c r="AR163"/>
  <c r="AR162"/>
  <c r="AR159"/>
  <c r="AR160"/>
  <c r="AR161"/>
  <c r="AR158"/>
  <c r="AR157"/>
  <c r="AR156"/>
  <c r="AR155"/>
  <c r="AR154"/>
  <c r="AR149"/>
  <c r="AR148"/>
  <c r="AR146"/>
  <c r="AR147"/>
  <c r="AR145"/>
  <c r="AR144"/>
  <c r="AR143"/>
  <c r="AR142"/>
  <c r="AR141"/>
  <c r="AR140"/>
  <c r="AR139"/>
  <c r="AR138"/>
  <c r="AR137"/>
  <c r="AR136"/>
  <c r="AR135"/>
  <c r="AR128"/>
  <c r="AR129"/>
  <c r="AR130"/>
  <c r="AR127"/>
  <c r="AR120"/>
  <c r="AR121"/>
  <c r="AR122"/>
  <c r="AR123"/>
  <c r="AR124"/>
  <c r="AR125"/>
  <c r="AR126"/>
  <c r="AR119"/>
  <c r="AR118"/>
  <c r="AR117"/>
  <c r="AR116"/>
  <c r="AR115"/>
  <c r="AR112"/>
  <c r="AR113"/>
  <c r="AR114"/>
  <c r="AR111"/>
  <c r="AR110"/>
  <c r="AR109"/>
  <c r="AR102"/>
  <c r="AR103"/>
  <c r="AR104"/>
  <c r="AR101"/>
  <c r="AR94"/>
  <c r="AR95"/>
  <c r="AR96"/>
  <c r="AR97"/>
  <c r="AR98"/>
  <c r="AR99"/>
  <c r="AR100"/>
  <c r="AR93"/>
  <c r="AR92"/>
  <c r="AR91"/>
  <c r="AR90"/>
  <c r="AR89"/>
  <c r="AR86"/>
  <c r="AR87"/>
  <c r="AR88"/>
  <c r="AR85"/>
  <c r="AR84"/>
  <c r="AR83"/>
  <c r="AR70"/>
  <c r="AR71"/>
  <c r="AR72"/>
  <c r="AR73"/>
  <c r="AR74"/>
  <c r="AR75"/>
  <c r="AR76"/>
  <c r="AR69"/>
  <c r="AR52"/>
  <c r="AR53"/>
  <c r="AR51"/>
  <c r="AR35"/>
  <c r="AR36"/>
  <c r="AR37"/>
  <c r="AR38"/>
  <c r="AR39"/>
  <c r="AR34"/>
  <c r="AR19"/>
  <c r="AR17"/>
  <c r="AR18"/>
  <c r="AR16"/>
  <c r="AQ203" l="1"/>
  <c r="AS203" s="1"/>
  <c r="AQ204"/>
  <c r="AS204" s="1"/>
  <c r="AQ205"/>
  <c r="AS205" s="1"/>
  <c r="AQ206"/>
  <c r="AS206" s="1"/>
  <c r="AQ207"/>
  <c r="AS207" s="1"/>
  <c r="AQ208"/>
  <c r="AS208" s="1"/>
  <c r="AQ209"/>
  <c r="AS209" s="1"/>
  <c r="AQ210"/>
  <c r="AS210" s="1"/>
  <c r="AQ211"/>
  <c r="AS211" s="1"/>
  <c r="AQ212"/>
  <c r="AS212" s="1"/>
  <c r="AQ213"/>
  <c r="AS213" s="1"/>
  <c r="AQ214"/>
  <c r="AS214" s="1"/>
  <c r="AQ215"/>
  <c r="AS215" s="1"/>
  <c r="AQ216"/>
  <c r="AS216" s="1"/>
  <c r="AQ217"/>
  <c r="AS217" s="1"/>
  <c r="AQ218"/>
  <c r="AS218" s="1"/>
  <c r="AQ219"/>
  <c r="AS219" s="1"/>
  <c r="AQ168"/>
  <c r="AS168" s="1"/>
  <c r="AQ169"/>
  <c r="AS169" s="1"/>
  <c r="AQ170"/>
  <c r="AS170" s="1"/>
  <c r="AQ171"/>
  <c r="AS171" s="1"/>
  <c r="AQ172"/>
  <c r="AS172" s="1"/>
  <c r="AQ173"/>
  <c r="AS173" s="1"/>
  <c r="AQ174"/>
  <c r="AS174" s="1"/>
  <c r="AQ175"/>
  <c r="AS175" s="1"/>
  <c r="AQ176"/>
  <c r="AS176" s="1"/>
  <c r="AQ177"/>
  <c r="AS177" s="1"/>
  <c r="AQ178"/>
  <c r="AS178" s="1"/>
  <c r="AQ179"/>
  <c r="AS179" s="1"/>
  <c r="AQ180"/>
  <c r="AS180" s="1"/>
  <c r="AQ181"/>
  <c r="AS181" s="1"/>
  <c r="AQ182"/>
  <c r="AS182" s="1"/>
  <c r="AQ183"/>
  <c r="AS183" s="1"/>
  <c r="AQ184"/>
  <c r="AS184" s="1"/>
  <c r="AQ145"/>
  <c r="AS145" s="1"/>
  <c r="AQ146"/>
  <c r="AS146" s="1"/>
  <c r="AQ147"/>
  <c r="AS147" s="1"/>
  <c r="AQ148"/>
  <c r="AS148" s="1"/>
  <c r="AQ149"/>
  <c r="AS149" s="1"/>
  <c r="AQ144"/>
  <c r="AS144" s="1"/>
  <c r="AQ123"/>
  <c r="AS123" s="1"/>
  <c r="AQ124"/>
  <c r="AS124" s="1"/>
  <c r="AQ125"/>
  <c r="AS125" s="1"/>
  <c r="AQ126"/>
  <c r="AS126" s="1"/>
  <c r="AQ127"/>
  <c r="AS127" s="1"/>
  <c r="AQ128"/>
  <c r="AS128" s="1"/>
  <c r="AQ129"/>
  <c r="AS129" s="1"/>
  <c r="AQ130"/>
  <c r="AS130" s="1"/>
  <c r="AQ86" l="1"/>
  <c r="AS86" s="1"/>
  <c r="AQ102"/>
  <c r="AS102" s="1"/>
  <c r="AQ103"/>
  <c r="AS103" s="1"/>
  <c r="AQ104"/>
  <c r="AS104" s="1"/>
  <c r="AQ101"/>
  <c r="AS101" s="1"/>
  <c r="AQ96"/>
  <c r="AS96" s="1"/>
  <c r="AQ97"/>
  <c r="AS97" s="1"/>
  <c r="AQ98"/>
  <c r="AS98" s="1"/>
  <c r="AQ99"/>
  <c r="AS99" s="1"/>
  <c r="AQ100"/>
  <c r="AS100" s="1"/>
  <c r="AQ95"/>
  <c r="AS95" s="1"/>
  <c r="AQ59"/>
  <c r="AQ77"/>
  <c r="AQ78"/>
  <c r="AR78"/>
  <c r="AR77"/>
  <c r="AR41"/>
  <c r="AR40"/>
  <c r="AR54"/>
  <c r="AQ71"/>
  <c r="AS71" s="1"/>
  <c r="AQ72"/>
  <c r="AS72" s="1"/>
  <c r="AQ73"/>
  <c r="AS73" s="1"/>
  <c r="AQ74"/>
  <c r="AS74" s="1"/>
  <c r="AQ75"/>
  <c r="AS75" s="1"/>
  <c r="AR67"/>
  <c r="AR68"/>
  <c r="AR66"/>
  <c r="AR65"/>
  <c r="AR63"/>
  <c r="AR64"/>
  <c r="AR62"/>
  <c r="AR61"/>
  <c r="AR60"/>
  <c r="AR59"/>
  <c r="AQ94"/>
  <c r="AS94" s="1"/>
  <c r="AQ93"/>
  <c r="AS93" s="1"/>
  <c r="AQ92"/>
  <c r="AS92" s="1"/>
  <c r="AQ91"/>
  <c r="AS91" s="1"/>
  <c r="AQ90"/>
  <c r="AS90" s="1"/>
  <c r="AQ89"/>
  <c r="AS89" s="1"/>
  <c r="AQ88"/>
  <c r="AS88" s="1"/>
  <c r="AQ87"/>
  <c r="AS87" s="1"/>
  <c r="AQ85"/>
  <c r="AS85" s="1"/>
  <c r="AQ84"/>
  <c r="AS84" s="1"/>
  <c r="AQ83"/>
  <c r="AS83" s="1"/>
  <c r="AQ54"/>
  <c r="AQ53"/>
  <c r="AS53" s="1"/>
  <c r="AQ52"/>
  <c r="AS52" s="1"/>
  <c r="AQ51"/>
  <c r="AS51" s="1"/>
  <c r="AR50"/>
  <c r="AQ50"/>
  <c r="AR49"/>
  <c r="AQ49"/>
  <c r="AR48"/>
  <c r="AQ48"/>
  <c r="AR47"/>
  <c r="AQ47"/>
  <c r="AR46"/>
  <c r="AQ46"/>
  <c r="AR31"/>
  <c r="AR32"/>
  <c r="AR33"/>
  <c r="AR30"/>
  <c r="AR27"/>
  <c r="AR28"/>
  <c r="AR29"/>
  <c r="AR26"/>
  <c r="AR25"/>
  <c r="AR24"/>
  <c r="AQ41"/>
  <c r="AQ40"/>
  <c r="AQ39"/>
  <c r="AS39" s="1"/>
  <c r="AQ38"/>
  <c r="AQ37"/>
  <c r="AQ36"/>
  <c r="AS36" s="1"/>
  <c r="AQ35"/>
  <c r="AS35" s="1"/>
  <c r="AQ34"/>
  <c r="AQ33"/>
  <c r="AQ32"/>
  <c r="AQ31"/>
  <c r="AQ30"/>
  <c r="AQ29"/>
  <c r="AQ28"/>
  <c r="AQ27"/>
  <c r="AQ26"/>
  <c r="AQ25"/>
  <c r="AQ24"/>
  <c r="AQ221"/>
  <c r="AS221" s="1"/>
  <c r="AQ220"/>
  <c r="AS220" s="1"/>
  <c r="AQ202"/>
  <c r="AS202" s="1"/>
  <c r="AQ201"/>
  <c r="AS201" s="1"/>
  <c r="AQ200"/>
  <c r="AS200" s="1"/>
  <c r="AQ199"/>
  <c r="AS199" s="1"/>
  <c r="AQ198"/>
  <c r="AS198" s="1"/>
  <c r="AQ197"/>
  <c r="AS197" s="1"/>
  <c r="AQ196"/>
  <c r="AS196" s="1"/>
  <c r="AQ195"/>
  <c r="AS195" s="1"/>
  <c r="AQ194"/>
  <c r="AS194" s="1"/>
  <c r="AQ193"/>
  <c r="AS193" s="1"/>
  <c r="AQ192"/>
  <c r="AS192" s="1"/>
  <c r="AQ191"/>
  <c r="AS191" s="1"/>
  <c r="AQ190"/>
  <c r="AS190" s="1"/>
  <c r="AQ185"/>
  <c r="AS185" s="1"/>
  <c r="AQ167"/>
  <c r="AS167" s="1"/>
  <c r="AQ166"/>
  <c r="AS166" s="1"/>
  <c r="AQ165"/>
  <c r="AS165" s="1"/>
  <c r="AQ164"/>
  <c r="AS164" s="1"/>
  <c r="AQ163"/>
  <c r="AS163" s="1"/>
  <c r="AQ162"/>
  <c r="AS162" s="1"/>
  <c r="AQ161"/>
  <c r="AS161" s="1"/>
  <c r="AQ160"/>
  <c r="AS160" s="1"/>
  <c r="AQ159"/>
  <c r="AS159" s="1"/>
  <c r="AQ158"/>
  <c r="AS158" s="1"/>
  <c r="AQ157"/>
  <c r="AS157" s="1"/>
  <c r="AQ156"/>
  <c r="AS156" s="1"/>
  <c r="AQ155"/>
  <c r="AS155" s="1"/>
  <c r="AQ154"/>
  <c r="AS154" s="1"/>
  <c r="AQ143"/>
  <c r="AS143" s="1"/>
  <c r="AQ142"/>
  <c r="AS142" s="1"/>
  <c r="AQ141"/>
  <c r="AS141" s="1"/>
  <c r="AQ140"/>
  <c r="AS140" s="1"/>
  <c r="AQ139"/>
  <c r="AS139" s="1"/>
  <c r="AQ138"/>
  <c r="AS138" s="1"/>
  <c r="AQ137"/>
  <c r="AS137" s="1"/>
  <c r="AQ136"/>
  <c r="AS136" s="1"/>
  <c r="AQ135"/>
  <c r="AS135" s="1"/>
  <c r="AQ122"/>
  <c r="AS122" s="1"/>
  <c r="AQ121"/>
  <c r="AS121" s="1"/>
  <c r="AQ120"/>
  <c r="AS120" s="1"/>
  <c r="AQ119"/>
  <c r="AS119" s="1"/>
  <c r="AQ118"/>
  <c r="AS118" s="1"/>
  <c r="AQ117"/>
  <c r="AS117" s="1"/>
  <c r="AQ116"/>
  <c r="AS116" s="1"/>
  <c r="AQ115"/>
  <c r="AS115" s="1"/>
  <c r="AQ114"/>
  <c r="AS114" s="1"/>
  <c r="AQ113"/>
  <c r="AS113" s="1"/>
  <c r="AQ112"/>
  <c r="AS112" s="1"/>
  <c r="AQ111"/>
  <c r="AS111" s="1"/>
  <c r="AQ110"/>
  <c r="AS110" s="1"/>
  <c r="AQ109"/>
  <c r="AS109" s="1"/>
  <c r="AQ76"/>
  <c r="AS76" s="1"/>
  <c r="AQ70"/>
  <c r="AS70" s="1"/>
  <c r="AQ69"/>
  <c r="AS69" s="1"/>
  <c r="AQ68"/>
  <c r="AQ67"/>
  <c r="AQ66"/>
  <c r="AQ65"/>
  <c r="AQ64"/>
  <c r="AQ63"/>
  <c r="AQ62"/>
  <c r="AQ61"/>
  <c r="AQ60"/>
  <c r="AQ19"/>
  <c r="AS19" s="1"/>
  <c r="AQ18"/>
  <c r="AS18" s="1"/>
  <c r="AQ17"/>
  <c r="AS17" s="1"/>
  <c r="AQ16"/>
  <c r="AS16" s="1"/>
  <c r="AR15"/>
  <c r="AQ15"/>
  <c r="AR14"/>
  <c r="AQ14"/>
  <c r="AR13"/>
  <c r="AQ13"/>
  <c r="AR12"/>
  <c r="AQ12"/>
  <c r="AS77" l="1"/>
  <c r="AS78"/>
  <c r="AS63"/>
  <c r="AS67"/>
  <c r="AS12"/>
  <c r="AS50"/>
  <c r="AS60"/>
  <c r="AS61"/>
  <c r="AS59"/>
  <c r="AS64"/>
  <c r="AS48"/>
  <c r="AS15"/>
  <c r="AS47"/>
  <c r="AS14"/>
  <c r="AS65"/>
  <c r="AS40"/>
  <c r="AS31"/>
  <c r="AS62"/>
  <c r="AS66"/>
  <c r="AS68"/>
  <c r="AS54"/>
  <c r="AS49"/>
  <c r="AS13"/>
  <c r="AS46"/>
  <c r="AS29"/>
  <c r="AS41"/>
  <c r="AS27"/>
  <c r="AS28"/>
  <c r="AS37"/>
  <c r="AS38"/>
  <c r="AS30"/>
  <c r="AS33"/>
  <c r="AS25"/>
  <c r="AS32"/>
  <c r="AS34"/>
  <c r="AS26"/>
  <c r="AS24"/>
</calcChain>
</file>

<file path=xl/sharedStrings.xml><?xml version="1.0" encoding="utf-8"?>
<sst xmlns="http://schemas.openxmlformats.org/spreadsheetml/2006/main" count="580" uniqueCount="124">
  <si>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</si>
  <si>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</si>
  <si>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</si>
  <si>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</si>
  <si>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</si>
  <si>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</si>
  <si>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</si>
  <si>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</si>
  <si>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</si>
  <si>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</si>
  <si>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</si>
  <si>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</si>
  <si>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</si>
  <si>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</si>
  <si>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</si>
  <si>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</si>
  <si>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</si>
  <si>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</si>
  <si>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</si>
  <si>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</si>
  <si>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</si>
  <si>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</si>
  <si>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</si>
  <si>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</si>
  <si>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</si>
  <si>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</si>
  <si>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</si>
  <si>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</si>
  <si>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</si>
  <si>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</si>
  <si>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</si>
  <si>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</si>
  <si>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</si>
  <si>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</si>
  <si>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</si>
  <si>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</si>
  <si>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</si>
  <si>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</si>
  <si>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</si>
  <si>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</si>
  <si>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</si>
  <si>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</si>
  <si>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</si>
  <si>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</si>
  <si>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</si>
  <si>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</si>
  <si>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</si>
  <si>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</si>
  <si>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</si>
  <si>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</si>
  <si>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</si>
  <si>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</si>
  <si>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</si>
  <si>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</si>
  <si>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</si>
  <si>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</si>
  <si>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</si>
  <si>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</si>
  <si>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</si>
  <si>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</si>
  <si>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</si>
  <si>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</si>
  <si>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</si>
  <si>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</si>
  <si>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</si>
  <si>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</si>
  <si>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</si>
  <si>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</si>
  <si>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</si>
  <si>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</si>
  <si>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</si>
  <si>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</si>
  <si>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</si>
  <si>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</si>
  <si>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</si>
  <si>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3а</t>
  </si>
  <si>
    <t>4а</t>
  </si>
  <si>
    <t>4б</t>
  </si>
  <si>
    <t>Основы религиозных культур и светской этики</t>
  </si>
  <si>
    <t>Труд (технология)</t>
  </si>
  <si>
    <t>5а</t>
  </si>
  <si>
    <t>5б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</si>
  <si>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</si>
  <si>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</si>
  <si>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</si>
  <si>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</si>
  <si>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</si>
  <si>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</si>
  <si>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</si>
  <si>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</si>
  <si>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</si>
  <si>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</si>
  <si>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</si>
  <si>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</si>
  <si>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</si>
  <si>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</si>
  <si>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7а</t>
  </si>
  <si>
    <t>Основы безопасности и защиты Родины</t>
  </si>
  <si>
    <t>8а</t>
  </si>
  <si>
    <t>8б</t>
  </si>
  <si>
    <t>9а</t>
  </si>
  <si>
    <t>9б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</si>
  <si>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</si>
  <si>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</si>
  <si>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</si>
  <si>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</si>
  <si>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</si>
  <si>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</si>
  <si>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</si>
  <si>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</si>
  <si>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</si>
  <si>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</si>
  <si>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</si>
  <si>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</si>
  <si>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</si>
  <si>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</si>
  <si>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</si>
  <si>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Качканарский МО</t>
  </si>
  <si>
    <t>МОУ ООШ № 5</t>
  </si>
  <si>
    <t xml:space="preserve"> № 5/1</t>
  </si>
  <si>
    <t>5/1</t>
  </si>
  <si>
    <t>2 полугодие</t>
  </si>
  <si>
    <t>КР</t>
  </si>
  <si>
    <t xml:space="preserve">КР </t>
  </si>
</sst>
</file>

<file path=xl/styles.xml><?xml version="1.0" encoding="utf-8"?>
<styleSheet xmlns="http://schemas.openxmlformats.org/spreadsheetml/2006/main">
  <numFmts count="1">
    <numFmt numFmtId="164" formatCode="dd\.mm\.yyyy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2" fillId="0" borderId="0" xfId="0" applyNumberFormat="1" applyFont="1"/>
    <xf numFmtId="14" fontId="19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9" fontId="21" fillId="0" borderId="1" xfId="1" applyFont="1" applyBorder="1" applyAlignment="1">
      <alignment horizontal="center" vertical="center" wrapText="1"/>
    </xf>
    <xf numFmtId="0" fontId="26" fillId="2" borderId="8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0" xfId="0" applyFont="1"/>
    <xf numFmtId="0" fontId="4" fillId="4" borderId="1" xfId="0" applyFont="1" applyFill="1" applyBorder="1" applyAlignment="1">
      <alignment vertical="center" wrapText="1"/>
    </xf>
    <xf numFmtId="0" fontId="2" fillId="5" borderId="0" xfId="0" applyFont="1" applyFill="1"/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/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center" vertical="center" textRotation="90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textRotation="90" wrapText="1"/>
    </xf>
    <xf numFmtId="0" fontId="26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9" borderId="0" xfId="0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7"/>
  <sheetViews>
    <sheetView topLeftCell="A18" workbookViewId="0">
      <selection activeCell="A21" sqref="A21"/>
    </sheetView>
  </sheetViews>
  <sheetFormatPr defaultRowHeight="15"/>
  <cols>
    <col min="1" max="1" width="123.42578125" customWidth="1"/>
  </cols>
  <sheetData>
    <row r="1" spans="1:1" ht="20.25">
      <c r="A1" s="10" t="s">
        <v>50</v>
      </c>
    </row>
    <row r="2" spans="1:1" ht="18.75">
      <c r="A2" s="11"/>
    </row>
    <row r="3" spans="1:1" ht="138.75" customHeight="1">
      <c r="A3" s="12" t="s">
        <v>114</v>
      </c>
    </row>
    <row r="4" spans="1:1" ht="243.75">
      <c r="A4" s="17" t="s">
        <v>104</v>
      </c>
    </row>
    <row r="5" spans="1:1" ht="31.5" customHeight="1">
      <c r="A5" s="12" t="s">
        <v>41</v>
      </c>
    </row>
    <row r="6" spans="1:1" ht="28.5" customHeight="1">
      <c r="A6" s="13" t="s">
        <v>42</v>
      </c>
    </row>
    <row r="7" spans="1:1" ht="19.5" customHeight="1">
      <c r="A7" s="13" t="s">
        <v>43</v>
      </c>
    </row>
    <row r="8" spans="1:1" s="15" customFormat="1" ht="26.25" customHeight="1">
      <c r="A8" s="14" t="s">
        <v>82</v>
      </c>
    </row>
    <row r="9" spans="1:1" s="15" customFormat="1" ht="25.5" customHeight="1">
      <c r="A9" s="14" t="s">
        <v>44</v>
      </c>
    </row>
    <row r="10" spans="1:1" s="15" customFormat="1" ht="39" customHeight="1">
      <c r="A10" s="18" t="s">
        <v>58</v>
      </c>
    </row>
    <row r="11" spans="1:1" s="15" customFormat="1" ht="36.75" customHeight="1">
      <c r="A11" s="18" t="s">
        <v>83</v>
      </c>
    </row>
    <row r="12" spans="1:1" s="15" customFormat="1" ht="18.75">
      <c r="A12" s="14" t="s">
        <v>108</v>
      </c>
    </row>
    <row r="13" spans="1:1" s="15" customFormat="1" ht="37.5">
      <c r="A13" s="16" t="s">
        <v>45</v>
      </c>
    </row>
    <row r="14" spans="1:1" s="15" customFormat="1" ht="18.75">
      <c r="A14" s="18" t="s">
        <v>68</v>
      </c>
    </row>
    <row r="15" spans="1:1" s="15" customFormat="1" ht="18.75">
      <c r="A15" s="14" t="s">
        <v>46</v>
      </c>
    </row>
    <row r="16" spans="1:1" s="15" customFormat="1" ht="18.75">
      <c r="A16" s="18" t="s">
        <v>62</v>
      </c>
    </row>
    <row r="17" spans="1:1" s="15" customFormat="1" ht="18.75">
      <c r="A17" s="14" t="s">
        <v>47</v>
      </c>
    </row>
    <row r="18" spans="1:1" s="15" customFormat="1" ht="37.5">
      <c r="A18" s="18" t="s">
        <v>102</v>
      </c>
    </row>
    <row r="19" spans="1:1" s="15" customFormat="1" ht="18.75">
      <c r="A19" s="16" t="s">
        <v>48</v>
      </c>
    </row>
    <row r="20" spans="1:1" s="15" customFormat="1" ht="37.5">
      <c r="A20" s="18" t="s">
        <v>69</v>
      </c>
    </row>
    <row r="21" spans="1:1" s="15" customFormat="1" ht="37.5">
      <c r="A21" s="14" t="s">
        <v>116</v>
      </c>
    </row>
    <row r="22" spans="1:1" s="15" customFormat="1" ht="18">
      <c r="A22" s="14"/>
    </row>
    <row r="23" spans="1:1" s="15" customFormat="1" ht="150">
      <c r="A23" s="16" t="s">
        <v>115</v>
      </c>
    </row>
    <row r="24" spans="1:1" s="15" customFormat="1" ht="37.5">
      <c r="A24" s="30" t="s">
        <v>71</v>
      </c>
    </row>
    <row r="25" spans="1:1" s="15" customFormat="1" ht="75">
      <c r="A25" s="16" t="s">
        <v>49</v>
      </c>
    </row>
    <row r="26" spans="1:1" s="15" customFormat="1" ht="93.75">
      <c r="A26" s="16" t="s">
        <v>57</v>
      </c>
    </row>
    <row r="27" spans="1:1" s="15" customFormat="1" ht="93.75">
      <c r="A27" s="30" t="s">
        <v>63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224"/>
  <sheetViews>
    <sheetView tabSelected="1" view="pageBreakPreview" zoomScale="90" zoomScaleNormal="85" zoomScaleSheetLayoutView="90" workbookViewId="0">
      <selection activeCell="AT5" sqref="AT5"/>
    </sheetView>
  </sheetViews>
  <sheetFormatPr defaultRowHeight="12.75"/>
  <cols>
    <col min="1" max="1" width="11.5703125" style="1" customWidth="1"/>
    <col min="2" max="2" width="18" style="1" customWidth="1"/>
    <col min="3" max="3" width="12.8554687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74" customFormat="1" ht="63" customHeight="1">
      <c r="A1" s="28" t="s">
        <v>107</v>
      </c>
      <c r="B1" s="28"/>
      <c r="C1" s="89">
        <v>46034</v>
      </c>
      <c r="D1" s="28"/>
      <c r="E1" s="28" t="s">
        <v>119</v>
      </c>
      <c r="F1" s="28"/>
      <c r="G1" s="80"/>
      <c r="H1" s="28"/>
      <c r="L1" s="82" t="s">
        <v>39</v>
      </c>
      <c r="AC1" s="75"/>
      <c r="AD1" s="75"/>
      <c r="AL1" s="75"/>
      <c r="AM1" s="75"/>
      <c r="AN1" s="75"/>
      <c r="AO1" s="75"/>
      <c r="AP1" s="75"/>
      <c r="AQ1" s="75"/>
      <c r="AR1" s="75"/>
      <c r="AS1" s="75"/>
    </row>
    <row r="2" spans="1:48" ht="21.75" customHeight="1">
      <c r="A2" s="29" t="s">
        <v>54</v>
      </c>
      <c r="B2" s="27" t="s">
        <v>117</v>
      </c>
      <c r="C2" s="83"/>
      <c r="D2" s="77"/>
      <c r="F2" s="80"/>
      <c r="G2" s="81" t="s">
        <v>105</v>
      </c>
      <c r="H2" s="28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33"/>
      <c r="AE2" s="33"/>
      <c r="AF2" s="33"/>
      <c r="AG2" s="33"/>
      <c r="AH2" s="33"/>
      <c r="AI2" s="32"/>
      <c r="AJ2" s="32"/>
      <c r="AK2" s="32"/>
      <c r="AL2" s="54"/>
      <c r="AM2" s="54"/>
      <c r="AN2" s="54"/>
      <c r="AO2" s="59"/>
      <c r="AP2" s="59"/>
      <c r="AQ2" s="59"/>
      <c r="AR2" s="59"/>
      <c r="AS2" s="59"/>
      <c r="AT2" s="32"/>
      <c r="AU2" s="32"/>
      <c r="AV2" s="32"/>
    </row>
    <row r="3" spans="1:48" ht="40.5" customHeight="1">
      <c r="A3" s="29" t="s">
        <v>64</v>
      </c>
      <c r="B3" s="47" t="s">
        <v>118</v>
      </c>
      <c r="C3" s="32"/>
      <c r="D3" s="77"/>
      <c r="E3" s="31"/>
      <c r="F3" s="31"/>
      <c r="G3" s="189" t="s">
        <v>103</v>
      </c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1"/>
      <c r="X3" s="118" t="s">
        <v>61</v>
      </c>
      <c r="Y3" s="119"/>
      <c r="Z3" s="119"/>
      <c r="AA3" s="119"/>
      <c r="AB3" s="120"/>
      <c r="AC3" s="174" t="s">
        <v>85</v>
      </c>
      <c r="AD3" s="175"/>
      <c r="AE3" s="175"/>
      <c r="AF3" s="175"/>
      <c r="AG3" s="175"/>
      <c r="AH3" s="175"/>
      <c r="AI3" s="175"/>
      <c r="AJ3" s="175"/>
      <c r="AK3" s="175"/>
      <c r="AL3" s="175"/>
      <c r="AM3" s="176"/>
      <c r="AN3" s="185" t="s">
        <v>86</v>
      </c>
      <c r="AO3" s="185"/>
      <c r="AP3" s="55" t="s">
        <v>87</v>
      </c>
      <c r="AQ3" s="55"/>
      <c r="AR3" s="60"/>
      <c r="AS3" s="32"/>
      <c r="AT3" s="32"/>
      <c r="AU3" s="57"/>
      <c r="AV3" s="32"/>
    </row>
    <row r="4" spans="1:48" ht="22.5" customHeight="1">
      <c r="B4" s="188" t="s">
        <v>65</v>
      </c>
      <c r="C4" s="188"/>
      <c r="D4" s="32"/>
      <c r="E4" s="32"/>
      <c r="F4" s="34"/>
      <c r="G4" s="79" t="s">
        <v>89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121" t="s">
        <v>109</v>
      </c>
      <c r="Y4" s="122"/>
      <c r="Z4" s="122"/>
      <c r="AA4" s="122"/>
      <c r="AB4" s="123"/>
      <c r="AC4" s="177"/>
      <c r="AD4" s="178"/>
      <c r="AE4" s="178"/>
      <c r="AF4" s="178"/>
      <c r="AG4" s="178"/>
      <c r="AH4" s="178"/>
      <c r="AI4" s="178"/>
      <c r="AJ4" s="178"/>
      <c r="AK4" s="178"/>
      <c r="AL4" s="178"/>
      <c r="AM4" s="179"/>
      <c r="AN4" s="185"/>
      <c r="AO4" s="185"/>
      <c r="AP4" s="116" t="s">
        <v>88</v>
      </c>
      <c r="AQ4" s="116"/>
      <c r="AS4" s="32"/>
      <c r="AT4" s="32"/>
      <c r="AU4" s="57"/>
      <c r="AV4" s="32"/>
    </row>
    <row r="5" spans="1:48" ht="42.75" customHeight="1">
      <c r="A5" s="65" t="s">
        <v>66</v>
      </c>
      <c r="B5" s="27" t="s">
        <v>120</v>
      </c>
      <c r="C5" s="37" t="s">
        <v>55</v>
      </c>
      <c r="D5" s="3"/>
      <c r="E5" s="32"/>
      <c r="F5" s="34"/>
      <c r="G5" s="192" t="s">
        <v>90</v>
      </c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24"/>
      <c r="Y5" s="124"/>
      <c r="Z5" s="124"/>
      <c r="AA5" s="124"/>
      <c r="AB5" s="125"/>
      <c r="AC5" s="180"/>
      <c r="AD5" s="181"/>
      <c r="AE5" s="181"/>
      <c r="AF5" s="181"/>
      <c r="AG5" s="181"/>
      <c r="AH5" s="181"/>
      <c r="AI5" s="181"/>
      <c r="AJ5" s="181"/>
      <c r="AK5" s="181"/>
      <c r="AL5" s="181"/>
      <c r="AM5" s="182"/>
      <c r="AN5" s="185"/>
      <c r="AO5" s="185"/>
      <c r="AP5" s="128" t="s">
        <v>64</v>
      </c>
      <c r="AQ5" s="129"/>
      <c r="AS5" s="32"/>
      <c r="AT5" s="202"/>
      <c r="AU5" s="57"/>
      <c r="AV5" s="32"/>
    </row>
    <row r="6" spans="1:48" ht="35.25" customHeight="1">
      <c r="A6" s="66" t="s">
        <v>67</v>
      </c>
      <c r="B6" s="88">
        <v>46034</v>
      </c>
      <c r="C6" s="37" t="s">
        <v>56</v>
      </c>
      <c r="D6" s="36"/>
      <c r="E6" s="35"/>
      <c r="F6" s="34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30" t="s">
        <v>110</v>
      </c>
      <c r="Y6" s="131"/>
      <c r="Z6" s="131"/>
      <c r="AA6" s="131"/>
      <c r="AB6" s="131"/>
      <c r="AC6" s="68" t="s">
        <v>111</v>
      </c>
      <c r="AD6" s="61"/>
      <c r="AE6" s="61"/>
      <c r="AF6" s="61"/>
      <c r="AG6" s="61"/>
      <c r="AH6" s="54"/>
      <c r="AU6" s="32"/>
      <c r="AV6" s="32"/>
    </row>
    <row r="7" spans="1:48" ht="26.25" customHeight="1">
      <c r="A7" s="183" t="s">
        <v>106</v>
      </c>
      <c r="B7" s="183"/>
      <c r="C7" s="184" t="s">
        <v>121</v>
      </c>
      <c r="D7" s="184"/>
      <c r="E7" s="32"/>
      <c r="F7" s="34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Y7" s="58"/>
      <c r="Z7" s="32"/>
      <c r="AB7" s="58"/>
      <c r="AC7" s="70" t="s">
        <v>113</v>
      </c>
      <c r="AP7" s="53"/>
      <c r="AQ7" s="53"/>
      <c r="AR7" s="53"/>
      <c r="AS7" s="32"/>
    </row>
    <row r="8" spans="1:48" ht="22.5" customHeight="1">
      <c r="A8" s="71"/>
      <c r="B8" s="71"/>
      <c r="C8" s="71"/>
      <c r="D8" s="72"/>
      <c r="E8" s="72"/>
      <c r="F8" s="72"/>
      <c r="G8" s="73"/>
      <c r="H8" s="73"/>
      <c r="I8" s="71"/>
      <c r="J8" s="32"/>
      <c r="K8" s="32"/>
      <c r="X8" s="78"/>
      <c r="Y8" s="32"/>
      <c r="Z8" s="52"/>
      <c r="AA8" s="52"/>
      <c r="AB8" s="52"/>
      <c r="AC8" s="67" t="s">
        <v>112</v>
      </c>
      <c r="AD8" s="53"/>
      <c r="AE8" s="53"/>
      <c r="AF8" s="53"/>
      <c r="AG8" s="53"/>
      <c r="AH8" s="53"/>
      <c r="AI8" s="53"/>
      <c r="AJ8" s="53"/>
      <c r="AK8" s="84"/>
      <c r="AL8" s="69"/>
      <c r="AM8" s="53"/>
      <c r="AN8" s="53"/>
      <c r="AO8" s="53"/>
      <c r="AP8" s="53"/>
      <c r="AQ8" s="53"/>
      <c r="AR8" s="53"/>
      <c r="AS8" s="54"/>
    </row>
    <row r="9" spans="1:48" s="2" customFormat="1" ht="120.75" customHeight="1">
      <c r="A9" s="146" t="s">
        <v>15</v>
      </c>
      <c r="B9" s="146"/>
      <c r="C9" s="146"/>
      <c r="D9" s="146"/>
      <c r="E9" s="144" t="s">
        <v>40</v>
      </c>
      <c r="F9" s="144"/>
      <c r="G9" s="144"/>
      <c r="H9" s="144"/>
      <c r="I9" s="144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38" t="s">
        <v>20</v>
      </c>
      <c r="AR9" s="138" t="s">
        <v>22</v>
      </c>
      <c r="AS9" s="138" t="s">
        <v>21</v>
      </c>
    </row>
    <row r="10" spans="1:48" s="2" customFormat="1" ht="21.75" customHeight="1">
      <c r="A10" s="139" t="s">
        <v>0</v>
      </c>
      <c r="B10" s="140"/>
      <c r="C10" s="143" t="s">
        <v>60</v>
      </c>
      <c r="D10" s="92" t="s">
        <v>18</v>
      </c>
      <c r="E10" s="145" t="s">
        <v>1</v>
      </c>
      <c r="F10" s="145"/>
      <c r="G10" s="145"/>
      <c r="H10" s="145"/>
      <c r="I10" s="145" t="s">
        <v>2</v>
      </c>
      <c r="J10" s="145"/>
      <c r="K10" s="145"/>
      <c r="L10" s="145"/>
      <c r="M10" s="145" t="s">
        <v>3</v>
      </c>
      <c r="N10" s="145"/>
      <c r="O10" s="145"/>
      <c r="P10" s="145"/>
      <c r="Q10" s="145" t="s">
        <v>4</v>
      </c>
      <c r="R10" s="145"/>
      <c r="S10" s="145"/>
      <c r="T10" s="145"/>
      <c r="U10" s="145" t="s">
        <v>5</v>
      </c>
      <c r="V10" s="145"/>
      <c r="W10" s="145"/>
      <c r="X10" s="145" t="s">
        <v>6</v>
      </c>
      <c r="Y10" s="145"/>
      <c r="Z10" s="145"/>
      <c r="AA10" s="145"/>
      <c r="AB10" s="145" t="s">
        <v>7</v>
      </c>
      <c r="AC10" s="145"/>
      <c r="AD10" s="145"/>
      <c r="AE10" s="145" t="s">
        <v>8</v>
      </c>
      <c r="AF10" s="145"/>
      <c r="AG10" s="145"/>
      <c r="AH10" s="145"/>
      <c r="AI10" s="145"/>
      <c r="AJ10" s="145" t="s">
        <v>9</v>
      </c>
      <c r="AK10" s="145"/>
      <c r="AL10" s="145"/>
      <c r="AM10" s="145" t="s">
        <v>10</v>
      </c>
      <c r="AN10" s="145"/>
      <c r="AO10" s="145"/>
      <c r="AP10" s="145"/>
      <c r="AQ10" s="138"/>
      <c r="AR10" s="138"/>
      <c r="AS10" s="138"/>
    </row>
    <row r="11" spans="1:48" s="6" customFormat="1" ht="11.25" customHeight="1">
      <c r="A11" s="141"/>
      <c r="B11" s="142"/>
      <c r="C11" s="144"/>
      <c r="D11" s="92" t="s">
        <v>19</v>
      </c>
      <c r="E11" s="93">
        <v>1</v>
      </c>
      <c r="F11" s="93">
        <v>2</v>
      </c>
      <c r="G11" s="93">
        <v>3</v>
      </c>
      <c r="H11" s="93">
        <v>4</v>
      </c>
      <c r="I11" s="93">
        <v>5</v>
      </c>
      <c r="J11" s="93">
        <v>6</v>
      </c>
      <c r="K11" s="93">
        <v>7</v>
      </c>
      <c r="L11" s="93">
        <v>8</v>
      </c>
      <c r="M11" s="93">
        <v>9</v>
      </c>
      <c r="N11" s="93">
        <v>10</v>
      </c>
      <c r="O11" s="93">
        <v>11</v>
      </c>
      <c r="P11" s="93">
        <v>12</v>
      </c>
      <c r="Q11" s="93">
        <v>13</v>
      </c>
      <c r="R11" s="93">
        <v>14</v>
      </c>
      <c r="S11" s="93">
        <v>15</v>
      </c>
      <c r="T11" s="93">
        <v>16</v>
      </c>
      <c r="U11" s="93">
        <v>17</v>
      </c>
      <c r="V11" s="93">
        <v>18</v>
      </c>
      <c r="W11" s="93">
        <v>19</v>
      </c>
      <c r="X11" s="93">
        <v>20</v>
      </c>
      <c r="Y11" s="93">
        <v>21</v>
      </c>
      <c r="Z11" s="93">
        <v>22</v>
      </c>
      <c r="AA11" s="93">
        <v>23</v>
      </c>
      <c r="AB11" s="93">
        <v>24</v>
      </c>
      <c r="AC11" s="93">
        <v>25</v>
      </c>
      <c r="AD11" s="93">
        <v>26</v>
      </c>
      <c r="AE11" s="93">
        <v>27</v>
      </c>
      <c r="AF11" s="93">
        <v>28</v>
      </c>
      <c r="AG11" s="93">
        <v>29</v>
      </c>
      <c r="AH11" s="93">
        <v>30</v>
      </c>
      <c r="AI11" s="93">
        <v>31</v>
      </c>
      <c r="AJ11" s="93">
        <v>32</v>
      </c>
      <c r="AK11" s="93">
        <v>33</v>
      </c>
      <c r="AL11" s="93">
        <v>34</v>
      </c>
      <c r="AM11" s="93">
        <v>35</v>
      </c>
      <c r="AN11" s="93">
        <v>36</v>
      </c>
      <c r="AO11" s="93">
        <v>37</v>
      </c>
      <c r="AP11" s="93">
        <v>38</v>
      </c>
      <c r="AQ11" s="138"/>
      <c r="AR11" s="138"/>
      <c r="AS11" s="138"/>
    </row>
    <row r="12" spans="1:48" s="6" customFormat="1" ht="11.25" customHeight="1">
      <c r="A12" s="172" t="s">
        <v>84</v>
      </c>
      <c r="B12" s="94" t="s">
        <v>13</v>
      </c>
      <c r="C12" s="95" t="s">
        <v>59</v>
      </c>
      <c r="D12" s="96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7">
        <f>COUNTA(E12:AP12)</f>
        <v>0</v>
      </c>
      <c r="AR12" s="98">
        <f>33*5</f>
        <v>165</v>
      </c>
      <c r="AS12" s="99">
        <f>AQ12/AR12</f>
        <v>0</v>
      </c>
    </row>
    <row r="13" spans="1:48" ht="12.75" customHeight="1">
      <c r="A13" s="173"/>
      <c r="B13" s="94" t="s">
        <v>11</v>
      </c>
      <c r="C13" s="95" t="s">
        <v>59</v>
      </c>
      <c r="D13" s="100"/>
      <c r="E13" s="101"/>
      <c r="F13" s="101"/>
      <c r="G13" s="101"/>
      <c r="H13" s="101"/>
      <c r="I13" s="101"/>
      <c r="J13" s="102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3"/>
      <c r="AN13" s="103"/>
      <c r="AO13" s="103"/>
      <c r="AP13" s="103"/>
      <c r="AQ13" s="97">
        <f t="shared" ref="AQ13" si="0">COUNTA(E13:AP13)</f>
        <v>0</v>
      </c>
      <c r="AR13" s="98">
        <f t="shared" ref="AR13:AR14" si="1">33*4</f>
        <v>132</v>
      </c>
      <c r="AS13" s="99">
        <f t="shared" ref="AS13:AS19" si="2">AQ13/AR13</f>
        <v>0</v>
      </c>
    </row>
    <row r="14" spans="1:48" ht="12.75" customHeight="1">
      <c r="A14" s="173"/>
      <c r="B14" s="94" t="s">
        <v>16</v>
      </c>
      <c r="C14" s="95" t="s">
        <v>59</v>
      </c>
      <c r="D14" s="100"/>
      <c r="E14" s="101"/>
      <c r="F14" s="101"/>
      <c r="G14" s="104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3"/>
      <c r="AN14" s="103"/>
      <c r="AO14" s="103"/>
      <c r="AP14" s="103"/>
      <c r="AQ14" s="97">
        <f>COUNTA(E14:AP14)</f>
        <v>0</v>
      </c>
      <c r="AR14" s="98">
        <f t="shared" si="1"/>
        <v>132</v>
      </c>
      <c r="AS14" s="99">
        <f t="shared" si="2"/>
        <v>0</v>
      </c>
    </row>
    <row r="15" spans="1:48" ht="12.75" customHeight="1">
      <c r="A15" s="173"/>
      <c r="B15" s="94" t="s">
        <v>17</v>
      </c>
      <c r="C15" s="95" t="s">
        <v>59</v>
      </c>
      <c r="D15" s="100"/>
      <c r="E15" s="101"/>
      <c r="F15" s="101"/>
      <c r="G15" s="102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3"/>
      <c r="AN15" s="103"/>
      <c r="AO15" s="103"/>
      <c r="AP15" s="103"/>
      <c r="AQ15" s="97">
        <f t="shared" ref="AQ15:AQ19" si="3">COUNTA(E15:AP15)</f>
        <v>0</v>
      </c>
      <c r="AR15" s="98">
        <f t="shared" ref="AR15" si="4">33*2</f>
        <v>66</v>
      </c>
      <c r="AS15" s="99">
        <f t="shared" si="2"/>
        <v>0</v>
      </c>
    </row>
    <row r="16" spans="1:48" ht="12.75" customHeight="1">
      <c r="A16" s="173"/>
      <c r="B16" s="94" t="s">
        <v>51</v>
      </c>
      <c r="C16" s="95" t="s">
        <v>59</v>
      </c>
      <c r="D16" s="100"/>
      <c r="E16" s="101"/>
      <c r="F16" s="101"/>
      <c r="G16" s="102"/>
      <c r="H16" s="102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3"/>
      <c r="AN16" s="103"/>
      <c r="AO16" s="103"/>
      <c r="AP16" s="103"/>
      <c r="AQ16" s="97">
        <f t="shared" si="3"/>
        <v>0</v>
      </c>
      <c r="AR16" s="98">
        <f>33*1</f>
        <v>33</v>
      </c>
      <c r="AS16" s="99">
        <f t="shared" si="2"/>
        <v>0</v>
      </c>
    </row>
    <row r="17" spans="1:45" ht="12.75" customHeight="1">
      <c r="A17" s="173"/>
      <c r="B17" s="94" t="s">
        <v>52</v>
      </c>
      <c r="C17" s="95" t="s">
        <v>59</v>
      </c>
      <c r="D17" s="100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1"/>
      <c r="AM17" s="103"/>
      <c r="AN17" s="103"/>
      <c r="AO17" s="103"/>
      <c r="AP17" s="103"/>
      <c r="AQ17" s="97">
        <f t="shared" si="3"/>
        <v>0</v>
      </c>
      <c r="AR17" s="98">
        <f t="shared" ref="AR17:AR18" si="5">33*1</f>
        <v>33</v>
      </c>
      <c r="AS17" s="99">
        <f t="shared" si="2"/>
        <v>0</v>
      </c>
    </row>
    <row r="18" spans="1:45" ht="12.75" customHeight="1">
      <c r="A18" s="173"/>
      <c r="B18" s="94" t="s">
        <v>53</v>
      </c>
      <c r="C18" s="95" t="s">
        <v>59</v>
      </c>
      <c r="D18" s="100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1"/>
      <c r="AM18" s="103"/>
      <c r="AN18" s="103"/>
      <c r="AO18" s="103"/>
      <c r="AP18" s="103"/>
      <c r="AQ18" s="97">
        <f t="shared" si="3"/>
        <v>0</v>
      </c>
      <c r="AR18" s="98">
        <f t="shared" si="5"/>
        <v>33</v>
      </c>
      <c r="AS18" s="99">
        <f t="shared" si="2"/>
        <v>0</v>
      </c>
    </row>
    <row r="19" spans="1:45" ht="12.75" customHeight="1">
      <c r="A19" s="173"/>
      <c r="B19" s="93" t="s">
        <v>70</v>
      </c>
      <c r="C19" s="95" t="s">
        <v>59</v>
      </c>
      <c r="D19" s="100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1"/>
      <c r="AM19" s="103"/>
      <c r="AN19" s="103"/>
      <c r="AO19" s="103"/>
      <c r="AP19" s="103"/>
      <c r="AQ19" s="97">
        <f t="shared" si="3"/>
        <v>0</v>
      </c>
      <c r="AR19" s="98">
        <f>33*3</f>
        <v>99</v>
      </c>
      <c r="AS19" s="99">
        <f t="shared" si="2"/>
        <v>0</v>
      </c>
    </row>
    <row r="20" spans="1:45" s="44" customFormat="1" ht="27" customHeight="1">
      <c r="A20" s="147"/>
      <c r="B20" s="147"/>
      <c r="C20" s="147"/>
      <c r="D20" s="147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3"/>
      <c r="AN20" s="63"/>
      <c r="AO20" s="63"/>
      <c r="AP20" s="63"/>
      <c r="AQ20" s="63"/>
      <c r="AR20" s="63"/>
      <c r="AS20" s="63"/>
    </row>
    <row r="21" spans="1:45" s="2" customFormat="1" ht="111.75" customHeight="1">
      <c r="A21" s="155" t="s">
        <v>14</v>
      </c>
      <c r="B21" s="155"/>
      <c r="C21" s="155"/>
      <c r="D21" s="155"/>
      <c r="E21" s="156" t="s">
        <v>40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8"/>
      <c r="AQ21" s="117" t="s">
        <v>20</v>
      </c>
      <c r="AR21" s="117" t="s">
        <v>22</v>
      </c>
      <c r="AS21" s="148" t="s">
        <v>21</v>
      </c>
    </row>
    <row r="22" spans="1:45" s="2" customFormat="1" ht="21.75" customHeight="1">
      <c r="A22" s="149" t="s">
        <v>0</v>
      </c>
      <c r="B22" s="150"/>
      <c r="C22" s="153" t="s">
        <v>60</v>
      </c>
      <c r="D22" s="22" t="s">
        <v>18</v>
      </c>
      <c r="E22" s="127" t="s">
        <v>1</v>
      </c>
      <c r="F22" s="127"/>
      <c r="G22" s="127"/>
      <c r="H22" s="127"/>
      <c r="I22" s="127" t="s">
        <v>2</v>
      </c>
      <c r="J22" s="127"/>
      <c r="K22" s="127"/>
      <c r="L22" s="127"/>
      <c r="M22" s="127" t="s">
        <v>3</v>
      </c>
      <c r="N22" s="127"/>
      <c r="O22" s="127"/>
      <c r="P22" s="127"/>
      <c r="Q22" s="127" t="s">
        <v>4</v>
      </c>
      <c r="R22" s="127"/>
      <c r="S22" s="127"/>
      <c r="T22" s="127"/>
      <c r="U22" s="127" t="s">
        <v>5</v>
      </c>
      <c r="V22" s="127"/>
      <c r="W22" s="127"/>
      <c r="X22" s="127" t="s">
        <v>6</v>
      </c>
      <c r="Y22" s="127"/>
      <c r="Z22" s="127"/>
      <c r="AA22" s="127"/>
      <c r="AB22" s="127" t="s">
        <v>7</v>
      </c>
      <c r="AC22" s="127"/>
      <c r="AD22" s="127"/>
      <c r="AE22" s="127" t="s">
        <v>8</v>
      </c>
      <c r="AF22" s="127"/>
      <c r="AG22" s="127"/>
      <c r="AH22" s="127"/>
      <c r="AI22" s="127"/>
      <c r="AJ22" s="127" t="s">
        <v>9</v>
      </c>
      <c r="AK22" s="127"/>
      <c r="AL22" s="127"/>
      <c r="AM22" s="127" t="s">
        <v>10</v>
      </c>
      <c r="AN22" s="127"/>
      <c r="AO22" s="127"/>
      <c r="AP22" s="127"/>
      <c r="AQ22" s="117"/>
      <c r="AR22" s="117"/>
      <c r="AS22" s="148"/>
    </row>
    <row r="23" spans="1:45" s="6" customFormat="1" ht="11.25" customHeight="1">
      <c r="A23" s="151"/>
      <c r="B23" s="152"/>
      <c r="C23" s="154"/>
      <c r="D23" s="22" t="s">
        <v>19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117"/>
      <c r="AR23" s="117"/>
      <c r="AS23" s="148"/>
    </row>
    <row r="24" spans="1:45" ht="12.75" customHeight="1">
      <c r="A24" s="186" t="s">
        <v>25</v>
      </c>
      <c r="B24" s="153" t="s">
        <v>13</v>
      </c>
      <c r="C24" s="38" t="s">
        <v>73</v>
      </c>
      <c r="D24" s="45"/>
      <c r="E24" s="25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25"/>
      <c r="R24" s="25"/>
      <c r="S24" s="25"/>
      <c r="T24" s="25"/>
      <c r="U24" s="25"/>
      <c r="V24" s="25"/>
      <c r="W24" s="107" t="s">
        <v>122</v>
      </c>
      <c r="X24" s="25"/>
      <c r="Y24" s="25"/>
      <c r="Z24" s="107" t="s">
        <v>122</v>
      </c>
      <c r="AA24" s="25"/>
      <c r="AB24" s="25"/>
      <c r="AC24" s="25"/>
      <c r="AD24" s="25"/>
      <c r="AE24" s="107" t="s">
        <v>122</v>
      </c>
      <c r="AF24" s="25"/>
      <c r="AG24" s="25"/>
      <c r="AH24" s="25"/>
      <c r="AI24" s="25"/>
      <c r="AJ24" s="25"/>
      <c r="AK24" s="107" t="s">
        <v>122</v>
      </c>
      <c r="AL24" s="107" t="s">
        <v>122</v>
      </c>
      <c r="AM24" s="42"/>
      <c r="AN24" s="42"/>
      <c r="AO24" s="42"/>
      <c r="AP24" s="42"/>
      <c r="AQ24" s="39">
        <f>COUNTA(E24:AP24)</f>
        <v>5</v>
      </c>
      <c r="AR24" s="3">
        <f>34*5</f>
        <v>170</v>
      </c>
      <c r="AS24" s="40">
        <f>AQ24/AR24</f>
        <v>2.9411764705882353E-2</v>
      </c>
    </row>
    <row r="25" spans="1:45">
      <c r="A25" s="187"/>
      <c r="B25" s="168"/>
      <c r="C25" s="38" t="s">
        <v>74</v>
      </c>
      <c r="D25" s="45"/>
      <c r="E25" s="25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26"/>
      <c r="R25" s="25"/>
      <c r="S25" s="25"/>
      <c r="T25" s="25"/>
      <c r="U25" s="25"/>
      <c r="V25" s="107" t="s">
        <v>122</v>
      </c>
      <c r="W25" s="25"/>
      <c r="X25" s="25"/>
      <c r="Y25" s="25"/>
      <c r="Z25" s="107" t="s">
        <v>122</v>
      </c>
      <c r="AA25" s="25"/>
      <c r="AB25" s="107" t="s">
        <v>122</v>
      </c>
      <c r="AC25" s="25"/>
      <c r="AD25" s="25"/>
      <c r="AE25" s="25"/>
      <c r="AF25" s="25"/>
      <c r="AG25" s="107" t="s">
        <v>122</v>
      </c>
      <c r="AH25" s="25"/>
      <c r="AI25" s="25"/>
      <c r="AJ25" s="25"/>
      <c r="AK25" s="25"/>
      <c r="AL25" s="107" t="s">
        <v>122</v>
      </c>
      <c r="AM25" s="42"/>
      <c r="AN25" s="42"/>
      <c r="AO25" s="42"/>
      <c r="AP25" s="42"/>
      <c r="AQ25" s="39">
        <f>COUNTA(E25:AP25)</f>
        <v>5</v>
      </c>
      <c r="AR25" s="3">
        <f t="shared" ref="AR25" si="6">34*5</f>
        <v>170</v>
      </c>
      <c r="AS25" s="40">
        <f t="shared" ref="AS25:AS41" si="7">AQ25/AR25</f>
        <v>2.9411764705882353E-2</v>
      </c>
    </row>
    <row r="26" spans="1:45">
      <c r="A26" s="187"/>
      <c r="B26" s="153" t="s">
        <v>11</v>
      </c>
      <c r="C26" s="38" t="s">
        <v>73</v>
      </c>
      <c r="D26" s="45"/>
      <c r="E26" s="25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25"/>
      <c r="R26" s="26"/>
      <c r="S26" s="26"/>
      <c r="T26" s="26"/>
      <c r="U26" s="25"/>
      <c r="V26" s="26"/>
      <c r="W26" s="26"/>
      <c r="X26" s="25"/>
      <c r="Y26" s="108" t="s">
        <v>122</v>
      </c>
      <c r="Z26" s="26"/>
      <c r="AA26" s="26"/>
      <c r="AB26" s="25"/>
      <c r="AC26" s="108" t="s">
        <v>122</v>
      </c>
      <c r="AD26" s="26"/>
      <c r="AE26" s="25"/>
      <c r="AF26" s="107" t="s">
        <v>122</v>
      </c>
      <c r="AG26" s="26"/>
      <c r="AH26" s="26"/>
      <c r="AI26" s="26"/>
      <c r="AJ26" s="25"/>
      <c r="AK26" s="108" t="s">
        <v>122</v>
      </c>
      <c r="AL26" s="26"/>
      <c r="AM26" s="42"/>
      <c r="AN26" s="42"/>
      <c r="AO26" s="42"/>
      <c r="AP26" s="42"/>
      <c r="AQ26" s="39">
        <f t="shared" ref="AQ26:AQ27" si="8">COUNTA(E26:AP26)</f>
        <v>4</v>
      </c>
      <c r="AR26" s="3">
        <f>34*4</f>
        <v>136</v>
      </c>
      <c r="AS26" s="40">
        <f t="shared" si="7"/>
        <v>2.9411764705882353E-2</v>
      </c>
    </row>
    <row r="27" spans="1:45">
      <c r="A27" s="187"/>
      <c r="B27" s="168"/>
      <c r="C27" s="38" t="s">
        <v>74</v>
      </c>
      <c r="D27" s="45"/>
      <c r="E27" s="25"/>
      <c r="F27" s="26"/>
      <c r="G27" s="26"/>
      <c r="H27" s="42"/>
      <c r="I27" s="26"/>
      <c r="J27" s="26"/>
      <c r="K27" s="26"/>
      <c r="L27" s="26"/>
      <c r="M27" s="25"/>
      <c r="N27" s="26"/>
      <c r="O27" s="26"/>
      <c r="P27" s="26"/>
      <c r="Q27" s="25"/>
      <c r="R27" s="26"/>
      <c r="S27" s="26"/>
      <c r="T27" s="26"/>
      <c r="U27" s="25"/>
      <c r="V27" s="26"/>
      <c r="W27" s="26"/>
      <c r="X27" s="25"/>
      <c r="Y27" s="108" t="s">
        <v>122</v>
      </c>
      <c r="Z27" s="26"/>
      <c r="AA27" s="26"/>
      <c r="AB27" s="42"/>
      <c r="AC27" s="109" t="s">
        <v>122</v>
      </c>
      <c r="AD27" s="42"/>
      <c r="AE27" s="25"/>
      <c r="AF27" s="25"/>
      <c r="AG27" s="108" t="s">
        <v>122</v>
      </c>
      <c r="AH27" s="26"/>
      <c r="AI27" s="26"/>
      <c r="AJ27" s="25"/>
      <c r="AK27" s="108" t="s">
        <v>122</v>
      </c>
      <c r="AL27" s="26"/>
      <c r="AM27" s="42"/>
      <c r="AN27" s="42"/>
      <c r="AO27" s="42"/>
      <c r="AP27" s="42"/>
      <c r="AQ27" s="39">
        <f t="shared" si="8"/>
        <v>4</v>
      </c>
      <c r="AR27" s="3">
        <f t="shared" ref="AR27:AR29" si="9">34*4</f>
        <v>136</v>
      </c>
      <c r="AS27" s="40">
        <f t="shared" si="7"/>
        <v>2.9411764705882353E-2</v>
      </c>
    </row>
    <row r="28" spans="1:45">
      <c r="A28" s="187"/>
      <c r="B28" s="153" t="s">
        <v>16</v>
      </c>
      <c r="C28" s="38" t="s">
        <v>73</v>
      </c>
      <c r="D28" s="45"/>
      <c r="E28" s="25"/>
      <c r="F28" s="25"/>
      <c r="G28" s="25"/>
      <c r="H28" s="26"/>
      <c r="I28" s="44"/>
      <c r="J28" s="107" t="s">
        <v>122</v>
      </c>
      <c r="K28" s="25"/>
      <c r="L28" s="25"/>
      <c r="M28" s="25"/>
      <c r="N28" s="25"/>
      <c r="O28" s="25"/>
      <c r="P28" s="25"/>
      <c r="Q28" s="25"/>
      <c r="R28" s="26"/>
      <c r="S28" s="26"/>
      <c r="T28" s="26"/>
      <c r="U28" s="25"/>
      <c r="V28" s="26"/>
      <c r="W28" s="108" t="s">
        <v>122</v>
      </c>
      <c r="X28" s="25"/>
      <c r="Y28" s="26"/>
      <c r="Z28" s="26"/>
      <c r="AA28" s="26"/>
      <c r="AB28" s="108" t="s">
        <v>122</v>
      </c>
      <c r="AC28" s="26"/>
      <c r="AD28" s="25"/>
      <c r="AE28" s="25"/>
      <c r="AF28" s="25"/>
      <c r="AG28" s="25"/>
      <c r="AH28" s="109" t="s">
        <v>122</v>
      </c>
      <c r="AI28" s="42"/>
      <c r="AJ28" s="42"/>
      <c r="AK28" s="108" t="s">
        <v>122</v>
      </c>
      <c r="AL28" s="108" t="s">
        <v>122</v>
      </c>
      <c r="AM28" s="42"/>
      <c r="AN28" s="42"/>
      <c r="AO28" s="42"/>
      <c r="AP28" s="42"/>
      <c r="AQ28" s="39">
        <f>COUNTA(E28:AP28)</f>
        <v>6</v>
      </c>
      <c r="AR28" s="3">
        <f t="shared" si="9"/>
        <v>136</v>
      </c>
      <c r="AS28" s="40">
        <f t="shared" si="7"/>
        <v>4.4117647058823532E-2</v>
      </c>
    </row>
    <row r="29" spans="1:45">
      <c r="A29" s="187"/>
      <c r="B29" s="168"/>
      <c r="C29" s="38" t="s">
        <v>74</v>
      </c>
      <c r="D29" s="45"/>
      <c r="E29" s="25"/>
      <c r="F29" s="26"/>
      <c r="G29" s="26"/>
      <c r="H29" s="44"/>
      <c r="I29" s="25"/>
      <c r="J29" s="108" t="s">
        <v>122</v>
      </c>
      <c r="K29" s="26"/>
      <c r="L29" s="26"/>
      <c r="M29" s="25"/>
      <c r="N29" s="26"/>
      <c r="O29" s="26"/>
      <c r="P29" s="26"/>
      <c r="Q29" s="25"/>
      <c r="R29" s="26"/>
      <c r="S29" s="26"/>
      <c r="T29" s="26"/>
      <c r="U29" s="25"/>
      <c r="V29" s="26"/>
      <c r="W29" s="26"/>
      <c r="X29" s="25"/>
      <c r="Y29" s="26"/>
      <c r="Z29" s="26"/>
      <c r="AA29" s="26"/>
      <c r="AB29" s="26"/>
      <c r="AC29" s="26"/>
      <c r="AD29" s="25"/>
      <c r="AE29" s="25"/>
      <c r="AF29" s="25"/>
      <c r="AG29" s="25"/>
      <c r="AH29" s="42"/>
      <c r="AI29" s="42"/>
      <c r="AJ29" s="42"/>
      <c r="AK29" s="26"/>
      <c r="AL29" s="26"/>
      <c r="AM29" s="42"/>
      <c r="AN29" s="42"/>
      <c r="AO29" s="42"/>
      <c r="AP29" s="42"/>
      <c r="AQ29" s="39">
        <f t="shared" ref="AQ29:AQ41" si="10">COUNTA(E29:AP29)</f>
        <v>1</v>
      </c>
      <c r="AR29" s="3">
        <f t="shared" si="9"/>
        <v>136</v>
      </c>
      <c r="AS29" s="40">
        <f t="shared" si="7"/>
        <v>7.3529411764705881E-3</v>
      </c>
    </row>
    <row r="30" spans="1:45">
      <c r="A30" s="187"/>
      <c r="B30" s="153" t="s">
        <v>17</v>
      </c>
      <c r="C30" s="38" t="s">
        <v>73</v>
      </c>
      <c r="D30" s="45"/>
      <c r="E30" s="25"/>
      <c r="F30" s="26"/>
      <c r="G30" s="26"/>
      <c r="H30" s="26"/>
      <c r="I30" s="25"/>
      <c r="J30" s="26"/>
      <c r="K30" s="26"/>
      <c r="L30" s="26"/>
      <c r="M30" s="25"/>
      <c r="N30" s="26"/>
      <c r="O30" s="26"/>
      <c r="P30" s="26"/>
      <c r="Q30" s="26"/>
      <c r="R30" s="26"/>
      <c r="S30" s="26"/>
      <c r="T30" s="26"/>
      <c r="U30" s="25"/>
      <c r="V30" s="26"/>
      <c r="W30" s="26"/>
      <c r="X30" s="25"/>
      <c r="Y30" s="26"/>
      <c r="Z30" s="26"/>
      <c r="AA30" s="26"/>
      <c r="AB30" s="26"/>
      <c r="AC30" s="26"/>
      <c r="AD30" s="26"/>
      <c r="AE30" s="107" t="s">
        <v>122</v>
      </c>
      <c r="AF30" s="107" t="s">
        <v>122</v>
      </c>
      <c r="AG30" s="42"/>
      <c r="AH30" s="42"/>
      <c r="AI30" s="109" t="s">
        <v>122</v>
      </c>
      <c r="AJ30" s="42"/>
      <c r="AK30" s="26"/>
      <c r="AL30" s="108" t="s">
        <v>122</v>
      </c>
      <c r="AM30" s="42"/>
      <c r="AN30" s="42"/>
      <c r="AO30" s="42"/>
      <c r="AP30" s="42"/>
      <c r="AQ30" s="39">
        <f t="shared" si="10"/>
        <v>4</v>
      </c>
      <c r="AR30" s="3">
        <f>34*2</f>
        <v>68</v>
      </c>
      <c r="AS30" s="40">
        <f t="shared" si="7"/>
        <v>5.8823529411764705E-2</v>
      </c>
    </row>
    <row r="31" spans="1:45" ht="12.75" customHeight="1">
      <c r="A31" s="187"/>
      <c r="B31" s="168"/>
      <c r="C31" s="38" t="s">
        <v>74</v>
      </c>
      <c r="D31" s="45"/>
      <c r="E31" s="25"/>
      <c r="F31" s="26"/>
      <c r="G31" s="26"/>
      <c r="H31" s="26"/>
      <c r="I31" s="25"/>
      <c r="J31" s="26"/>
      <c r="K31" s="26"/>
      <c r="L31" s="26"/>
      <c r="M31" s="25"/>
      <c r="N31" s="26"/>
      <c r="O31" s="26"/>
      <c r="P31" s="26"/>
      <c r="Q31" s="25"/>
      <c r="R31" s="26"/>
      <c r="S31" s="26"/>
      <c r="T31" s="26"/>
      <c r="U31" s="25"/>
      <c r="V31" s="26"/>
      <c r="W31" s="26"/>
      <c r="X31" s="25"/>
      <c r="Y31" s="26"/>
      <c r="Z31" s="26"/>
      <c r="AA31" s="26"/>
      <c r="AB31" s="107" t="s">
        <v>122</v>
      </c>
      <c r="AC31" s="26"/>
      <c r="AD31" s="42"/>
      <c r="AE31" s="25"/>
      <c r="AF31" s="25"/>
      <c r="AG31" s="26"/>
      <c r="AH31" s="108" t="s">
        <v>122</v>
      </c>
      <c r="AI31" s="42"/>
      <c r="AJ31" s="25"/>
      <c r="AK31" s="26"/>
      <c r="AL31" s="108" t="s">
        <v>122</v>
      </c>
      <c r="AM31" s="42"/>
      <c r="AN31" s="42"/>
      <c r="AO31" s="42"/>
      <c r="AP31" s="42"/>
      <c r="AQ31" s="39">
        <f t="shared" si="10"/>
        <v>3</v>
      </c>
      <c r="AR31" s="3">
        <f t="shared" ref="AR31:AR33" si="11">34*2</f>
        <v>68</v>
      </c>
      <c r="AS31" s="40">
        <f t="shared" si="7"/>
        <v>4.4117647058823532E-2</v>
      </c>
    </row>
    <row r="32" spans="1:45" ht="12.75" customHeight="1">
      <c r="A32" s="187"/>
      <c r="B32" s="193" t="s">
        <v>72</v>
      </c>
      <c r="C32" s="38" t="s">
        <v>73</v>
      </c>
      <c r="D32" s="45"/>
      <c r="E32" s="25"/>
      <c r="F32" s="26"/>
      <c r="G32" s="26"/>
      <c r="H32" s="26"/>
      <c r="I32" s="25"/>
      <c r="J32" s="108" t="s">
        <v>122</v>
      </c>
      <c r="K32" s="26"/>
      <c r="L32" s="26"/>
      <c r="M32" s="25"/>
      <c r="N32" s="26"/>
      <c r="O32" s="26"/>
      <c r="P32" s="26"/>
      <c r="Q32" s="25"/>
      <c r="R32" s="26"/>
      <c r="S32" s="108" t="s">
        <v>122</v>
      </c>
      <c r="T32" s="26"/>
      <c r="U32" s="25"/>
      <c r="V32" s="26"/>
      <c r="W32" s="26"/>
      <c r="X32" s="107" t="s">
        <v>122</v>
      </c>
      <c r="Y32" s="26"/>
      <c r="Z32" s="26"/>
      <c r="AA32" s="26"/>
      <c r="AB32" s="25"/>
      <c r="AC32" s="26"/>
      <c r="AD32" s="109" t="s">
        <v>122</v>
      </c>
      <c r="AE32" s="25"/>
      <c r="AF32" s="25"/>
      <c r="AG32" s="26"/>
      <c r="AH32" s="108" t="s">
        <v>122</v>
      </c>
      <c r="AI32" s="42"/>
      <c r="AJ32" s="107" t="s">
        <v>122</v>
      </c>
      <c r="AK32" s="26"/>
      <c r="AL32" s="26"/>
      <c r="AM32" s="42"/>
      <c r="AN32" s="42"/>
      <c r="AO32" s="42"/>
      <c r="AP32" s="42"/>
      <c r="AQ32" s="39">
        <f t="shared" si="10"/>
        <v>6</v>
      </c>
      <c r="AR32" s="3">
        <f t="shared" si="11"/>
        <v>68</v>
      </c>
      <c r="AS32" s="40">
        <f t="shared" si="7"/>
        <v>8.8235294117647065E-2</v>
      </c>
    </row>
    <row r="33" spans="1:45" ht="12.75" customHeight="1">
      <c r="A33" s="187"/>
      <c r="B33" s="194"/>
      <c r="C33" s="38" t="s">
        <v>74</v>
      </c>
      <c r="D33" s="45"/>
      <c r="E33" s="25"/>
      <c r="F33" s="26"/>
      <c r="G33" s="26"/>
      <c r="H33" s="26"/>
      <c r="I33" s="25"/>
      <c r="J33" s="108" t="s">
        <v>122</v>
      </c>
      <c r="K33" s="26"/>
      <c r="L33" s="26"/>
      <c r="M33" s="25"/>
      <c r="N33" s="26"/>
      <c r="O33" s="26"/>
      <c r="P33" s="26"/>
      <c r="Q33" s="25"/>
      <c r="R33" s="26"/>
      <c r="S33" s="108" t="s">
        <v>122</v>
      </c>
      <c r="T33" s="26"/>
      <c r="U33" s="25"/>
      <c r="V33" s="26"/>
      <c r="W33" s="26"/>
      <c r="X33" s="25"/>
      <c r="Y33" s="26"/>
      <c r="Z33" s="26"/>
      <c r="AA33" s="26"/>
      <c r="AB33" s="25"/>
      <c r="AC33" s="26"/>
      <c r="AD33" s="42"/>
      <c r="AE33" s="25"/>
      <c r="AF33" s="25"/>
      <c r="AG33" s="26"/>
      <c r="AH33" s="26"/>
      <c r="AI33" s="42"/>
      <c r="AJ33" s="25"/>
      <c r="AK33" s="26"/>
      <c r="AL33" s="26"/>
      <c r="AM33" s="42"/>
      <c r="AN33" s="42"/>
      <c r="AO33" s="42"/>
      <c r="AP33" s="42"/>
      <c r="AQ33" s="39">
        <f t="shared" si="10"/>
        <v>2</v>
      </c>
      <c r="AR33" s="3">
        <f t="shared" si="11"/>
        <v>68</v>
      </c>
      <c r="AS33" s="40">
        <f t="shared" si="7"/>
        <v>2.9411764705882353E-2</v>
      </c>
    </row>
    <row r="34" spans="1:45" ht="12.75" customHeight="1">
      <c r="A34" s="187"/>
      <c r="B34" s="153" t="s">
        <v>51</v>
      </c>
      <c r="C34" s="38" t="s">
        <v>73</v>
      </c>
      <c r="D34" s="45"/>
      <c r="E34" s="25"/>
      <c r="F34" s="26"/>
      <c r="G34" s="26"/>
      <c r="H34" s="26"/>
      <c r="I34" s="25"/>
      <c r="J34" s="26"/>
      <c r="K34" s="26"/>
      <c r="L34" s="26"/>
      <c r="M34" s="25"/>
      <c r="N34" s="26"/>
      <c r="O34" s="26"/>
      <c r="P34" s="26"/>
      <c r="Q34" s="25"/>
      <c r="R34" s="26"/>
      <c r="S34" s="26"/>
      <c r="T34" s="26"/>
      <c r="U34" s="25"/>
      <c r="V34" s="26"/>
      <c r="W34" s="26"/>
      <c r="X34" s="25"/>
      <c r="Y34" s="26"/>
      <c r="Z34" s="26"/>
      <c r="AA34" s="42"/>
      <c r="AB34" s="25"/>
      <c r="AC34" s="26"/>
      <c r="AD34" s="26"/>
      <c r="AE34" s="25"/>
      <c r="AF34" s="25"/>
      <c r="AG34" s="26"/>
      <c r="AH34" s="26"/>
      <c r="AI34" s="26"/>
      <c r="AJ34" s="42"/>
      <c r="AK34" s="26"/>
      <c r="AL34" s="26"/>
      <c r="AM34" s="42"/>
      <c r="AN34" s="42"/>
      <c r="AO34" s="42"/>
      <c r="AP34" s="42"/>
      <c r="AQ34" s="39">
        <f t="shared" si="10"/>
        <v>0</v>
      </c>
      <c r="AR34" s="3">
        <f>34*1</f>
        <v>34</v>
      </c>
      <c r="AS34" s="40">
        <f t="shared" si="7"/>
        <v>0</v>
      </c>
    </row>
    <row r="35" spans="1:45">
      <c r="A35" s="187"/>
      <c r="B35" s="168"/>
      <c r="C35" s="38" t="s">
        <v>74</v>
      </c>
      <c r="D35" s="25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42"/>
      <c r="AN35" s="42"/>
      <c r="AO35" s="42"/>
      <c r="AP35" s="42"/>
      <c r="AQ35" s="39">
        <f t="shared" si="10"/>
        <v>0</v>
      </c>
      <c r="AR35" s="3">
        <f t="shared" ref="AR35:AR39" si="12">34*1</f>
        <v>34</v>
      </c>
      <c r="AS35" s="40">
        <f t="shared" si="7"/>
        <v>0</v>
      </c>
    </row>
    <row r="36" spans="1:45" s="2" customFormat="1" ht="16.5" customHeight="1">
      <c r="A36" s="187"/>
      <c r="B36" s="153" t="s">
        <v>52</v>
      </c>
      <c r="C36" s="38" t="s">
        <v>73</v>
      </c>
      <c r="D36" s="41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39">
        <f t="shared" si="10"/>
        <v>0</v>
      </c>
      <c r="AR36" s="3">
        <f t="shared" si="12"/>
        <v>34</v>
      </c>
      <c r="AS36" s="40">
        <f t="shared" si="7"/>
        <v>0</v>
      </c>
    </row>
    <row r="37" spans="1:45" s="6" customFormat="1" ht="11.25" customHeight="1">
      <c r="A37" s="187"/>
      <c r="B37" s="168"/>
      <c r="C37" s="38" t="s">
        <v>74</v>
      </c>
      <c r="D37" s="41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39">
        <f t="shared" si="10"/>
        <v>0</v>
      </c>
      <c r="AR37" s="3">
        <f t="shared" si="12"/>
        <v>34</v>
      </c>
      <c r="AS37" s="40">
        <f t="shared" si="7"/>
        <v>0</v>
      </c>
    </row>
    <row r="38" spans="1:45">
      <c r="A38" s="187"/>
      <c r="B38" s="153" t="s">
        <v>53</v>
      </c>
      <c r="C38" s="38" t="s">
        <v>73</v>
      </c>
      <c r="D38" s="45"/>
      <c r="E38" s="25"/>
      <c r="F38" s="25"/>
      <c r="G38" s="25"/>
      <c r="H38" s="26"/>
      <c r="I38" s="44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107" t="s">
        <v>122</v>
      </c>
      <c r="AL38" s="25"/>
      <c r="AM38" s="42"/>
      <c r="AN38" s="42"/>
      <c r="AO38" s="42"/>
      <c r="AP38" s="42"/>
      <c r="AQ38" s="39">
        <f t="shared" si="10"/>
        <v>1</v>
      </c>
      <c r="AR38" s="3">
        <f t="shared" si="12"/>
        <v>34</v>
      </c>
      <c r="AS38" s="40">
        <f t="shared" si="7"/>
        <v>2.9411764705882353E-2</v>
      </c>
    </row>
    <row r="39" spans="1:45">
      <c r="A39" s="187"/>
      <c r="B39" s="168"/>
      <c r="C39" s="38" t="s">
        <v>74</v>
      </c>
      <c r="D39" s="45"/>
      <c r="E39" s="25"/>
      <c r="F39" s="26"/>
      <c r="G39" s="26"/>
      <c r="H39" s="44"/>
      <c r="I39" s="25"/>
      <c r="J39" s="26"/>
      <c r="K39" s="26"/>
      <c r="L39" s="26"/>
      <c r="M39" s="25"/>
      <c r="N39" s="26"/>
      <c r="O39" s="26"/>
      <c r="P39" s="26"/>
      <c r="Q39" s="25"/>
      <c r="R39" s="26"/>
      <c r="S39" s="26"/>
      <c r="T39" s="26"/>
      <c r="U39" s="25"/>
      <c r="V39" s="26"/>
      <c r="W39" s="26"/>
      <c r="X39" s="25"/>
      <c r="Y39" s="26"/>
      <c r="Z39" s="26"/>
      <c r="AA39" s="26"/>
      <c r="AB39" s="25"/>
      <c r="AC39" s="26"/>
      <c r="AD39" s="26"/>
      <c r="AE39" s="25"/>
      <c r="AF39" s="25"/>
      <c r="AG39" s="26"/>
      <c r="AH39" s="26"/>
      <c r="AI39" s="26"/>
      <c r="AJ39" s="25"/>
      <c r="AK39" s="26"/>
      <c r="AL39" s="108" t="s">
        <v>123</v>
      </c>
      <c r="AM39" s="42"/>
      <c r="AN39" s="42"/>
      <c r="AO39" s="42"/>
      <c r="AP39" s="42"/>
      <c r="AQ39" s="39">
        <f t="shared" si="10"/>
        <v>1</v>
      </c>
      <c r="AR39" s="3">
        <f t="shared" si="12"/>
        <v>34</v>
      </c>
      <c r="AS39" s="40">
        <f t="shared" si="7"/>
        <v>2.9411764705882353E-2</v>
      </c>
    </row>
    <row r="40" spans="1:45">
      <c r="A40" s="187"/>
      <c r="B40" s="127" t="s">
        <v>70</v>
      </c>
      <c r="C40" s="38" t="s">
        <v>73</v>
      </c>
      <c r="D40" s="45"/>
      <c r="E40" s="25"/>
      <c r="F40" s="26"/>
      <c r="G40" s="26"/>
      <c r="H40" s="44"/>
      <c r="I40" s="26"/>
      <c r="J40" s="26"/>
      <c r="K40" s="26"/>
      <c r="L40" s="26"/>
      <c r="M40" s="25"/>
      <c r="N40" s="26"/>
      <c r="O40" s="26"/>
      <c r="P40" s="26"/>
      <c r="Q40" s="25"/>
      <c r="R40" s="26"/>
      <c r="S40" s="26"/>
      <c r="T40" s="26"/>
      <c r="U40" s="25"/>
      <c r="V40" s="26"/>
      <c r="W40" s="26"/>
      <c r="X40" s="25"/>
      <c r="Y40" s="26"/>
      <c r="Z40" s="26"/>
      <c r="AA40" s="26"/>
      <c r="AB40" s="42"/>
      <c r="AC40" s="42"/>
      <c r="AD40" s="42"/>
      <c r="AE40" s="25"/>
      <c r="AF40" s="25"/>
      <c r="AG40" s="26"/>
      <c r="AH40" s="26"/>
      <c r="AI40" s="26"/>
      <c r="AJ40" s="25"/>
      <c r="AK40" s="26"/>
      <c r="AL40" s="26"/>
      <c r="AM40" s="42"/>
      <c r="AN40" s="42"/>
      <c r="AO40" s="42"/>
      <c r="AP40" s="42"/>
      <c r="AQ40" s="39">
        <f t="shared" si="10"/>
        <v>0</v>
      </c>
      <c r="AR40" s="3">
        <f>34*2</f>
        <v>68</v>
      </c>
      <c r="AS40" s="40">
        <f t="shared" si="7"/>
        <v>0</v>
      </c>
    </row>
    <row r="41" spans="1:45" ht="12.75" customHeight="1">
      <c r="A41" s="187"/>
      <c r="B41" s="127"/>
      <c r="C41" s="38" t="s">
        <v>74</v>
      </c>
      <c r="D41" s="45"/>
      <c r="E41" s="25"/>
      <c r="F41" s="26"/>
      <c r="G41" s="26"/>
      <c r="H41" s="26"/>
      <c r="I41" s="25"/>
      <c r="J41" s="26"/>
      <c r="K41" s="26"/>
      <c r="L41" s="26"/>
      <c r="M41" s="25"/>
      <c r="N41" s="26"/>
      <c r="O41" s="26"/>
      <c r="P41" s="26"/>
      <c r="Q41" s="25"/>
      <c r="R41" s="26"/>
      <c r="S41" s="26"/>
      <c r="T41" s="26"/>
      <c r="U41" s="25"/>
      <c r="V41" s="26"/>
      <c r="W41" s="26"/>
      <c r="X41" s="25"/>
      <c r="Y41" s="26"/>
      <c r="Z41" s="26"/>
      <c r="AA41" s="26"/>
      <c r="AB41" s="26"/>
      <c r="AC41" s="26"/>
      <c r="AD41" s="25"/>
      <c r="AE41" s="25"/>
      <c r="AF41" s="25"/>
      <c r="AG41" s="25"/>
      <c r="AH41" s="42"/>
      <c r="AI41" s="42"/>
      <c r="AJ41" s="42"/>
      <c r="AK41" s="26"/>
      <c r="AL41" s="26"/>
      <c r="AM41" s="42"/>
      <c r="AN41" s="42"/>
      <c r="AO41" s="42"/>
      <c r="AP41" s="42"/>
      <c r="AQ41" s="39">
        <f t="shared" si="10"/>
        <v>0</v>
      </c>
      <c r="AR41" s="3">
        <f t="shared" ref="AR41" si="13">34*2</f>
        <v>68</v>
      </c>
      <c r="AS41" s="40">
        <f t="shared" si="7"/>
        <v>0</v>
      </c>
    </row>
    <row r="42" spans="1:45" s="44" customFormat="1" ht="27" customHeight="1">
      <c r="A42" s="63"/>
      <c r="B42" s="64"/>
      <c r="C42" s="64"/>
      <c r="D42" s="64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3"/>
      <c r="AN42" s="63"/>
      <c r="AO42" s="63"/>
      <c r="AP42" s="63"/>
      <c r="AQ42" s="63"/>
      <c r="AR42" s="63"/>
      <c r="AS42" s="63"/>
    </row>
    <row r="43" spans="1:45" s="44" customFormat="1" ht="114" customHeight="1">
      <c r="A43" s="171" t="s">
        <v>23</v>
      </c>
      <c r="B43" s="171"/>
      <c r="C43" s="171"/>
      <c r="D43" s="171"/>
      <c r="E43" s="156" t="s">
        <v>40</v>
      </c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8"/>
      <c r="AQ43" s="117" t="s">
        <v>20</v>
      </c>
      <c r="AR43" s="117" t="s">
        <v>22</v>
      </c>
      <c r="AS43" s="148" t="s">
        <v>21</v>
      </c>
    </row>
    <row r="44" spans="1:45" s="2" customFormat="1">
      <c r="A44" s="149" t="s">
        <v>0</v>
      </c>
      <c r="B44" s="150"/>
      <c r="C44" s="153" t="s">
        <v>60</v>
      </c>
      <c r="D44" s="22" t="s">
        <v>18</v>
      </c>
      <c r="E44" s="127" t="s">
        <v>1</v>
      </c>
      <c r="F44" s="127"/>
      <c r="G44" s="127"/>
      <c r="H44" s="127"/>
      <c r="I44" s="127" t="s">
        <v>2</v>
      </c>
      <c r="J44" s="127"/>
      <c r="K44" s="127"/>
      <c r="L44" s="127"/>
      <c r="M44" s="127" t="s">
        <v>3</v>
      </c>
      <c r="N44" s="127"/>
      <c r="O44" s="127"/>
      <c r="P44" s="127"/>
      <c r="Q44" s="127" t="s">
        <v>4</v>
      </c>
      <c r="R44" s="127"/>
      <c r="S44" s="127"/>
      <c r="T44" s="127"/>
      <c r="U44" s="127" t="s">
        <v>5</v>
      </c>
      <c r="V44" s="127"/>
      <c r="W44" s="127"/>
      <c r="X44" s="127" t="s">
        <v>6</v>
      </c>
      <c r="Y44" s="127"/>
      <c r="Z44" s="127"/>
      <c r="AA44" s="127"/>
      <c r="AB44" s="127" t="s">
        <v>7</v>
      </c>
      <c r="AC44" s="127"/>
      <c r="AD44" s="127"/>
      <c r="AE44" s="127" t="s">
        <v>8</v>
      </c>
      <c r="AF44" s="127"/>
      <c r="AG44" s="127"/>
      <c r="AH44" s="127"/>
      <c r="AI44" s="127"/>
      <c r="AJ44" s="127" t="s">
        <v>9</v>
      </c>
      <c r="AK44" s="127"/>
      <c r="AL44" s="127"/>
      <c r="AM44" s="127" t="s">
        <v>10</v>
      </c>
      <c r="AN44" s="127"/>
      <c r="AO44" s="127"/>
      <c r="AP44" s="127"/>
      <c r="AQ44" s="117"/>
      <c r="AR44" s="117"/>
      <c r="AS44" s="148"/>
    </row>
    <row r="45" spans="1:45" s="2" customFormat="1" ht="16.5" customHeight="1">
      <c r="A45" s="151"/>
      <c r="B45" s="152"/>
      <c r="C45" s="154"/>
      <c r="D45" s="22" t="s">
        <v>19</v>
      </c>
      <c r="E45" s="5">
        <v>1</v>
      </c>
      <c r="F45" s="5">
        <v>2</v>
      </c>
      <c r="G45" s="5">
        <v>3</v>
      </c>
      <c r="H45" s="5">
        <v>4</v>
      </c>
      <c r="I45" s="5">
        <v>5</v>
      </c>
      <c r="J45" s="5">
        <v>6</v>
      </c>
      <c r="K45" s="5">
        <v>7</v>
      </c>
      <c r="L45" s="5">
        <v>8</v>
      </c>
      <c r="M45" s="5">
        <v>9</v>
      </c>
      <c r="N45" s="5">
        <v>10</v>
      </c>
      <c r="O45" s="5">
        <v>11</v>
      </c>
      <c r="P45" s="5">
        <v>12</v>
      </c>
      <c r="Q45" s="5">
        <v>13</v>
      </c>
      <c r="R45" s="5">
        <v>14</v>
      </c>
      <c r="S45" s="5">
        <v>15</v>
      </c>
      <c r="T45" s="5">
        <v>16</v>
      </c>
      <c r="U45" s="5">
        <v>17</v>
      </c>
      <c r="V45" s="5">
        <v>18</v>
      </c>
      <c r="W45" s="5">
        <v>19</v>
      </c>
      <c r="X45" s="5">
        <v>20</v>
      </c>
      <c r="Y45" s="5">
        <v>21</v>
      </c>
      <c r="Z45" s="5">
        <v>22</v>
      </c>
      <c r="AA45" s="5">
        <v>23</v>
      </c>
      <c r="AB45" s="5">
        <v>24</v>
      </c>
      <c r="AC45" s="5">
        <v>25</v>
      </c>
      <c r="AD45" s="5">
        <v>26</v>
      </c>
      <c r="AE45" s="5">
        <v>27</v>
      </c>
      <c r="AF45" s="5">
        <v>28</v>
      </c>
      <c r="AG45" s="5">
        <v>29</v>
      </c>
      <c r="AH45" s="5">
        <v>30</v>
      </c>
      <c r="AI45" s="5">
        <v>31</v>
      </c>
      <c r="AJ45" s="5">
        <v>32</v>
      </c>
      <c r="AK45" s="5">
        <v>33</v>
      </c>
      <c r="AL45" s="5">
        <v>34</v>
      </c>
      <c r="AM45" s="5">
        <v>35</v>
      </c>
      <c r="AN45" s="5">
        <v>36</v>
      </c>
      <c r="AO45" s="5">
        <v>37</v>
      </c>
      <c r="AP45" s="5">
        <v>38</v>
      </c>
      <c r="AQ45" s="117"/>
      <c r="AR45" s="117"/>
      <c r="AS45" s="148"/>
    </row>
    <row r="46" spans="1:45" s="6" customFormat="1" ht="11.25" customHeight="1">
      <c r="A46" s="186" t="s">
        <v>25</v>
      </c>
      <c r="B46" s="86" t="s">
        <v>13</v>
      </c>
      <c r="C46" s="38" t="s">
        <v>75</v>
      </c>
      <c r="D46" s="45"/>
      <c r="E46" s="25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107" t="s">
        <v>122</v>
      </c>
      <c r="AF46" s="25"/>
      <c r="AG46" s="25"/>
      <c r="AH46" s="25"/>
      <c r="AI46" s="25"/>
      <c r="AJ46" s="25"/>
      <c r="AK46" s="107" t="s">
        <v>122</v>
      </c>
      <c r="AL46" s="105" t="s">
        <v>122</v>
      </c>
      <c r="AM46" s="42"/>
      <c r="AN46" s="42"/>
      <c r="AO46" s="42"/>
      <c r="AP46" s="42"/>
      <c r="AQ46" s="39">
        <f>COUNTA(E46:AP46)</f>
        <v>3</v>
      </c>
      <c r="AR46" s="3">
        <f>34*5</f>
        <v>170</v>
      </c>
      <c r="AS46" s="40">
        <f>AQ46/AR46</f>
        <v>1.7647058823529412E-2</v>
      </c>
    </row>
    <row r="47" spans="1:45" s="6" customFormat="1" ht="15" customHeight="1">
      <c r="A47" s="187"/>
      <c r="B47" s="86" t="s">
        <v>11</v>
      </c>
      <c r="C47" s="38" t="s">
        <v>75</v>
      </c>
      <c r="D47" s="45"/>
      <c r="E47" s="25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25"/>
      <c r="R47" s="26"/>
      <c r="S47" s="26"/>
      <c r="T47" s="26"/>
      <c r="U47" s="25"/>
      <c r="V47" s="26"/>
      <c r="W47" s="26"/>
      <c r="X47" s="107" t="s">
        <v>122</v>
      </c>
      <c r="Y47" s="26"/>
      <c r="Z47" s="26"/>
      <c r="AA47" s="26"/>
      <c r="AB47" s="107" t="s">
        <v>122</v>
      </c>
      <c r="AC47" s="26"/>
      <c r="AD47" s="26"/>
      <c r="AE47" s="25"/>
      <c r="AF47" s="25"/>
      <c r="AG47" s="26"/>
      <c r="AH47" s="26"/>
      <c r="AI47" s="108" t="s">
        <v>122</v>
      </c>
      <c r="AJ47" s="25"/>
      <c r="AK47" s="26"/>
      <c r="AL47" s="112" t="s">
        <v>122</v>
      </c>
      <c r="AM47" s="42"/>
      <c r="AN47" s="42"/>
      <c r="AO47" s="42"/>
      <c r="AP47" s="42"/>
      <c r="AQ47" s="39">
        <f t="shared" ref="AQ47" si="14">COUNTA(E47:AP47)</f>
        <v>4</v>
      </c>
      <c r="AR47" s="3">
        <f>34*4</f>
        <v>136</v>
      </c>
      <c r="AS47" s="40">
        <f t="shared" ref="AS47:AS54" si="15">AQ47/AR47</f>
        <v>2.9411764705882353E-2</v>
      </c>
    </row>
    <row r="48" spans="1:45" s="6" customFormat="1" ht="12.75" customHeight="1">
      <c r="A48" s="187"/>
      <c r="B48" s="86" t="s">
        <v>16</v>
      </c>
      <c r="C48" s="38" t="s">
        <v>75</v>
      </c>
      <c r="D48" s="45"/>
      <c r="E48" s="25"/>
      <c r="F48" s="25"/>
      <c r="G48" s="25"/>
      <c r="H48" s="26"/>
      <c r="I48" s="106" t="s">
        <v>122</v>
      </c>
      <c r="J48" s="25"/>
      <c r="K48" s="25"/>
      <c r="L48" s="25"/>
      <c r="M48" s="25"/>
      <c r="N48" s="25"/>
      <c r="O48" s="25"/>
      <c r="P48" s="107" t="s">
        <v>122</v>
      </c>
      <c r="Q48" s="25"/>
      <c r="R48" s="26"/>
      <c r="S48" s="26"/>
      <c r="T48" s="26"/>
      <c r="U48" s="25"/>
      <c r="V48" s="26"/>
      <c r="W48" s="26"/>
      <c r="X48" s="25"/>
      <c r="Y48" s="26"/>
      <c r="Z48" s="26"/>
      <c r="AA48" s="26"/>
      <c r="AB48" s="26"/>
      <c r="AC48" s="108" t="s">
        <v>122</v>
      </c>
      <c r="AD48" s="107" t="s">
        <v>122</v>
      </c>
      <c r="AE48" s="25"/>
      <c r="AF48" s="25"/>
      <c r="AG48" s="25"/>
      <c r="AH48" s="109" t="s">
        <v>122</v>
      </c>
      <c r="AI48" s="42"/>
      <c r="AJ48" s="42"/>
      <c r="AK48" s="108" t="s">
        <v>122</v>
      </c>
      <c r="AL48" s="112" t="s">
        <v>122</v>
      </c>
      <c r="AM48" s="42"/>
      <c r="AN48" s="42"/>
      <c r="AO48" s="42"/>
      <c r="AP48" s="42"/>
      <c r="AQ48" s="39">
        <f>COUNTA(E48:AP48)</f>
        <v>7</v>
      </c>
      <c r="AR48" s="3">
        <f t="shared" ref="AR48" si="16">34*4</f>
        <v>136</v>
      </c>
      <c r="AS48" s="40">
        <f t="shared" si="15"/>
        <v>5.1470588235294115E-2</v>
      </c>
    </row>
    <row r="49" spans="1:45" ht="12.75" customHeight="1">
      <c r="A49" s="187"/>
      <c r="B49" s="86" t="s">
        <v>17</v>
      </c>
      <c r="C49" s="38" t="s">
        <v>75</v>
      </c>
      <c r="D49" s="45"/>
      <c r="E49" s="25"/>
      <c r="F49" s="26"/>
      <c r="G49" s="26"/>
      <c r="H49" s="26"/>
      <c r="I49" s="25"/>
      <c r="J49" s="26"/>
      <c r="K49" s="26"/>
      <c r="L49" s="26"/>
      <c r="M49" s="25"/>
      <c r="N49" s="26"/>
      <c r="O49" s="26"/>
      <c r="P49" s="26"/>
      <c r="Q49" s="26"/>
      <c r="R49" s="26"/>
      <c r="S49" s="26"/>
      <c r="T49" s="26"/>
      <c r="U49" s="25"/>
      <c r="V49" s="26"/>
      <c r="W49" s="26"/>
      <c r="X49" s="25"/>
      <c r="Y49" s="108" t="s">
        <v>122</v>
      </c>
      <c r="Z49" s="26"/>
      <c r="AA49" s="26"/>
      <c r="AB49" s="26"/>
      <c r="AC49" s="26"/>
      <c r="AD49" s="26"/>
      <c r="AE49" s="25"/>
      <c r="AF49" s="25"/>
      <c r="AG49" s="42"/>
      <c r="AH49" s="42"/>
      <c r="AI49" s="42"/>
      <c r="AJ49" s="42"/>
      <c r="AK49" s="108" t="s">
        <v>122</v>
      </c>
      <c r="AL49" s="112" t="s">
        <v>122</v>
      </c>
      <c r="AM49" s="42"/>
      <c r="AN49" s="42"/>
      <c r="AO49" s="42"/>
      <c r="AP49" s="42"/>
      <c r="AQ49" s="39">
        <f t="shared" ref="AQ49:AQ54" si="17">COUNTA(E49:AP49)</f>
        <v>3</v>
      </c>
      <c r="AR49" s="3">
        <f>34*2</f>
        <v>68</v>
      </c>
      <c r="AS49" s="40">
        <f t="shared" si="15"/>
        <v>4.4117647058823532E-2</v>
      </c>
    </row>
    <row r="50" spans="1:45" ht="12.75" customHeight="1">
      <c r="A50" s="187"/>
      <c r="B50" s="87" t="s">
        <v>72</v>
      </c>
      <c r="C50" s="38" t="s">
        <v>75</v>
      </c>
      <c r="D50" s="45"/>
      <c r="E50" s="25"/>
      <c r="F50" s="26"/>
      <c r="G50" s="26"/>
      <c r="H50" s="26"/>
      <c r="I50" s="25"/>
      <c r="J50" s="26"/>
      <c r="K50" s="26"/>
      <c r="L50" s="108" t="s">
        <v>122</v>
      </c>
      <c r="M50" s="25"/>
      <c r="N50" s="26"/>
      <c r="O50" s="26"/>
      <c r="P50" s="26"/>
      <c r="Q50" s="107" t="s">
        <v>122</v>
      </c>
      <c r="R50" s="26"/>
      <c r="S50" s="26"/>
      <c r="T50" s="26"/>
      <c r="U50" s="25"/>
      <c r="V50" s="26"/>
      <c r="W50" s="108" t="s">
        <v>122</v>
      </c>
      <c r="X50" s="25"/>
      <c r="Y50" s="26"/>
      <c r="Z50" s="26"/>
      <c r="AA50" s="108" t="s">
        <v>122</v>
      </c>
      <c r="AB50" s="25"/>
      <c r="AC50" s="26"/>
      <c r="AD50" s="109" t="s">
        <v>122</v>
      </c>
      <c r="AE50" s="25"/>
      <c r="AF50" s="25"/>
      <c r="AG50" s="26"/>
      <c r="AH50" s="108" t="s">
        <v>122</v>
      </c>
      <c r="AI50" s="42"/>
      <c r="AJ50" s="25"/>
      <c r="AK50" s="26"/>
      <c r="AL50" s="112" t="s">
        <v>122</v>
      </c>
      <c r="AM50" s="42"/>
      <c r="AN50" s="42"/>
      <c r="AO50" s="42"/>
      <c r="AP50" s="42"/>
      <c r="AQ50" s="39">
        <f t="shared" si="17"/>
        <v>7</v>
      </c>
      <c r="AR50" s="3">
        <f t="shared" ref="AR50" si="18">34*2</f>
        <v>68</v>
      </c>
      <c r="AS50" s="40">
        <f t="shared" si="15"/>
        <v>0.10294117647058823</v>
      </c>
    </row>
    <row r="51" spans="1:45" ht="12.75" customHeight="1">
      <c r="A51" s="187"/>
      <c r="B51" s="86" t="s">
        <v>51</v>
      </c>
      <c r="C51" s="38" t="s">
        <v>75</v>
      </c>
      <c r="D51" s="45"/>
      <c r="E51" s="25"/>
      <c r="F51" s="26"/>
      <c r="G51" s="26"/>
      <c r="H51" s="26"/>
      <c r="I51" s="25"/>
      <c r="J51" s="26"/>
      <c r="K51" s="26"/>
      <c r="L51" s="26"/>
      <c r="M51" s="25"/>
      <c r="N51" s="26"/>
      <c r="O51" s="26"/>
      <c r="P51" s="26"/>
      <c r="Q51" s="25"/>
      <c r="R51" s="26"/>
      <c r="S51" s="26"/>
      <c r="T51" s="26"/>
      <c r="U51" s="25"/>
      <c r="V51" s="26"/>
      <c r="W51" s="26"/>
      <c r="X51" s="25"/>
      <c r="Y51" s="26"/>
      <c r="Z51" s="26"/>
      <c r="AA51" s="42"/>
      <c r="AB51" s="25"/>
      <c r="AC51" s="26"/>
      <c r="AD51" s="26"/>
      <c r="AE51" s="25"/>
      <c r="AF51" s="25"/>
      <c r="AG51" s="26"/>
      <c r="AH51" s="26"/>
      <c r="AI51" s="26"/>
      <c r="AJ51" s="42"/>
      <c r="AK51" s="26"/>
      <c r="AL51" s="26"/>
      <c r="AM51" s="42"/>
      <c r="AN51" s="42"/>
      <c r="AO51" s="42"/>
      <c r="AP51" s="42"/>
      <c r="AQ51" s="39">
        <f t="shared" si="17"/>
        <v>0</v>
      </c>
      <c r="AR51" s="3">
        <f>34*1</f>
        <v>34</v>
      </c>
      <c r="AS51" s="40">
        <f t="shared" si="15"/>
        <v>0</v>
      </c>
    </row>
    <row r="52" spans="1:45" ht="12.75" customHeight="1">
      <c r="A52" s="187"/>
      <c r="B52" s="86" t="s">
        <v>52</v>
      </c>
      <c r="C52" s="38" t="s">
        <v>75</v>
      </c>
      <c r="D52" s="41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39">
        <f t="shared" si="17"/>
        <v>0</v>
      </c>
      <c r="AR52" s="3">
        <f t="shared" ref="AR52:AR53" si="19">34*1</f>
        <v>34</v>
      </c>
      <c r="AS52" s="40">
        <f t="shared" si="15"/>
        <v>0</v>
      </c>
    </row>
    <row r="53" spans="1:45" s="2" customFormat="1" ht="15" customHeight="1">
      <c r="A53" s="187"/>
      <c r="B53" s="86" t="s">
        <v>53</v>
      </c>
      <c r="C53" s="38" t="s">
        <v>75</v>
      </c>
      <c r="D53" s="45"/>
      <c r="E53" s="25"/>
      <c r="F53" s="25"/>
      <c r="G53" s="25"/>
      <c r="H53" s="26"/>
      <c r="I53" s="44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107" t="s">
        <v>122</v>
      </c>
      <c r="AL53" s="25"/>
      <c r="AM53" s="42"/>
      <c r="AN53" s="42"/>
      <c r="AO53" s="42"/>
      <c r="AP53" s="42"/>
      <c r="AQ53" s="39">
        <f t="shared" si="17"/>
        <v>1</v>
      </c>
      <c r="AR53" s="3">
        <f t="shared" si="19"/>
        <v>34</v>
      </c>
      <c r="AS53" s="40">
        <f t="shared" si="15"/>
        <v>2.9411764705882353E-2</v>
      </c>
    </row>
    <row r="54" spans="1:45" s="6" customFormat="1" ht="15" customHeight="1">
      <c r="A54" s="187"/>
      <c r="B54" s="85" t="s">
        <v>70</v>
      </c>
      <c r="C54" s="38" t="s">
        <v>75</v>
      </c>
      <c r="D54" s="45"/>
      <c r="E54" s="25"/>
      <c r="F54" s="26"/>
      <c r="G54" s="26"/>
      <c r="H54" s="44"/>
      <c r="I54" s="26"/>
      <c r="J54" s="26"/>
      <c r="K54" s="26"/>
      <c r="L54" s="26"/>
      <c r="M54" s="25"/>
      <c r="N54" s="26"/>
      <c r="O54" s="26"/>
      <c r="P54" s="26"/>
      <c r="Q54" s="25"/>
      <c r="R54" s="26"/>
      <c r="S54" s="26"/>
      <c r="T54" s="26"/>
      <c r="U54" s="25"/>
      <c r="V54" s="26"/>
      <c r="W54" s="26"/>
      <c r="X54" s="25"/>
      <c r="Y54" s="26"/>
      <c r="Z54" s="26"/>
      <c r="AA54" s="26"/>
      <c r="AB54" s="42"/>
      <c r="AC54" s="42"/>
      <c r="AD54" s="42"/>
      <c r="AE54" s="25"/>
      <c r="AF54" s="25"/>
      <c r="AG54" s="26"/>
      <c r="AH54" s="26"/>
      <c r="AI54" s="26"/>
      <c r="AJ54" s="25"/>
      <c r="AK54" s="26"/>
      <c r="AL54" s="26"/>
      <c r="AM54" s="42"/>
      <c r="AN54" s="42"/>
      <c r="AO54" s="42"/>
      <c r="AP54" s="42"/>
      <c r="AQ54" s="39">
        <f t="shared" si="17"/>
        <v>0</v>
      </c>
      <c r="AR54" s="3">
        <f>34*2</f>
        <v>68</v>
      </c>
      <c r="AS54" s="40">
        <f t="shared" si="15"/>
        <v>0</v>
      </c>
    </row>
    <row r="55" spans="1:45" s="6" customFormat="1" ht="20.25" customHeight="1">
      <c r="A55" s="63"/>
      <c r="B55" s="64"/>
      <c r="C55" s="64"/>
      <c r="D55" s="64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3"/>
      <c r="AN55" s="63"/>
      <c r="AO55" s="63"/>
      <c r="AP55" s="63"/>
      <c r="AQ55" s="63"/>
      <c r="AR55" s="63"/>
      <c r="AS55" s="63"/>
    </row>
    <row r="56" spans="1:45" s="46" customFormat="1" ht="123" customHeight="1">
      <c r="A56" s="171" t="s">
        <v>24</v>
      </c>
      <c r="B56" s="171"/>
      <c r="C56" s="171"/>
      <c r="D56" s="171"/>
      <c r="E56" s="156" t="s">
        <v>40</v>
      </c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8"/>
      <c r="AQ56" s="117" t="s">
        <v>20</v>
      </c>
      <c r="AR56" s="117" t="s">
        <v>22</v>
      </c>
      <c r="AS56" s="148" t="s">
        <v>21</v>
      </c>
    </row>
    <row r="57" spans="1:45" s="46" customFormat="1">
      <c r="A57" s="149" t="s">
        <v>0</v>
      </c>
      <c r="B57" s="150"/>
      <c r="C57" s="153" t="s">
        <v>60</v>
      </c>
      <c r="D57" s="22" t="s">
        <v>18</v>
      </c>
      <c r="E57" s="127" t="s">
        <v>1</v>
      </c>
      <c r="F57" s="127"/>
      <c r="G57" s="127"/>
      <c r="H57" s="127"/>
      <c r="I57" s="127" t="s">
        <v>2</v>
      </c>
      <c r="J57" s="127"/>
      <c r="K57" s="127"/>
      <c r="L57" s="127"/>
      <c r="M57" s="127" t="s">
        <v>3</v>
      </c>
      <c r="N57" s="127"/>
      <c r="O57" s="127"/>
      <c r="P57" s="127"/>
      <c r="Q57" s="127" t="s">
        <v>4</v>
      </c>
      <c r="R57" s="127"/>
      <c r="S57" s="127"/>
      <c r="T57" s="127"/>
      <c r="U57" s="127" t="s">
        <v>5</v>
      </c>
      <c r="V57" s="127"/>
      <c r="W57" s="127"/>
      <c r="X57" s="127" t="s">
        <v>6</v>
      </c>
      <c r="Y57" s="127"/>
      <c r="Z57" s="127"/>
      <c r="AA57" s="127"/>
      <c r="AB57" s="127" t="s">
        <v>7</v>
      </c>
      <c r="AC57" s="127"/>
      <c r="AD57" s="127"/>
      <c r="AE57" s="127" t="s">
        <v>8</v>
      </c>
      <c r="AF57" s="127"/>
      <c r="AG57" s="127"/>
      <c r="AH57" s="127"/>
      <c r="AI57" s="127"/>
      <c r="AJ57" s="127" t="s">
        <v>9</v>
      </c>
      <c r="AK57" s="127"/>
      <c r="AL57" s="127"/>
      <c r="AM57" s="127" t="s">
        <v>10</v>
      </c>
      <c r="AN57" s="127"/>
      <c r="AO57" s="127"/>
      <c r="AP57" s="127"/>
      <c r="AQ57" s="117"/>
      <c r="AR57" s="117"/>
      <c r="AS57" s="148"/>
    </row>
    <row r="58" spans="1:45" s="46" customFormat="1">
      <c r="A58" s="151"/>
      <c r="B58" s="152"/>
      <c r="C58" s="154"/>
      <c r="D58" s="22" t="s">
        <v>19</v>
      </c>
      <c r="E58" s="5">
        <v>1</v>
      </c>
      <c r="F58" s="5">
        <v>2</v>
      </c>
      <c r="G58" s="5">
        <v>3</v>
      </c>
      <c r="H58" s="5">
        <v>4</v>
      </c>
      <c r="I58" s="5">
        <v>5</v>
      </c>
      <c r="J58" s="5">
        <v>6</v>
      </c>
      <c r="K58" s="5">
        <v>7</v>
      </c>
      <c r="L58" s="5">
        <v>8</v>
      </c>
      <c r="M58" s="5">
        <v>9</v>
      </c>
      <c r="N58" s="5">
        <v>10</v>
      </c>
      <c r="O58" s="5">
        <v>11</v>
      </c>
      <c r="P58" s="5">
        <v>12</v>
      </c>
      <c r="Q58" s="5">
        <v>13</v>
      </c>
      <c r="R58" s="5">
        <v>14</v>
      </c>
      <c r="S58" s="5">
        <v>15</v>
      </c>
      <c r="T58" s="5">
        <v>16</v>
      </c>
      <c r="U58" s="5">
        <v>17</v>
      </c>
      <c r="V58" s="5">
        <v>18</v>
      </c>
      <c r="W58" s="5">
        <v>19</v>
      </c>
      <c r="X58" s="5">
        <v>20</v>
      </c>
      <c r="Y58" s="5">
        <v>21</v>
      </c>
      <c r="Z58" s="5">
        <v>22</v>
      </c>
      <c r="AA58" s="5">
        <v>23</v>
      </c>
      <c r="AB58" s="5">
        <v>24</v>
      </c>
      <c r="AC58" s="5">
        <v>25</v>
      </c>
      <c r="AD58" s="5">
        <v>26</v>
      </c>
      <c r="AE58" s="5">
        <v>27</v>
      </c>
      <c r="AF58" s="5">
        <v>28</v>
      </c>
      <c r="AG58" s="5">
        <v>29</v>
      </c>
      <c r="AH58" s="5">
        <v>30</v>
      </c>
      <c r="AI58" s="5">
        <v>31</v>
      </c>
      <c r="AJ58" s="5">
        <v>32</v>
      </c>
      <c r="AK58" s="5">
        <v>33</v>
      </c>
      <c r="AL58" s="5">
        <v>34</v>
      </c>
      <c r="AM58" s="5">
        <v>35</v>
      </c>
      <c r="AN58" s="5">
        <v>36</v>
      </c>
      <c r="AO58" s="5">
        <v>37</v>
      </c>
      <c r="AP58" s="5">
        <v>38</v>
      </c>
      <c r="AQ58" s="117"/>
      <c r="AR58" s="117"/>
      <c r="AS58" s="148"/>
    </row>
    <row r="59" spans="1:45" ht="12.75" customHeight="1">
      <c r="A59" s="167" t="s">
        <v>25</v>
      </c>
      <c r="B59" s="153" t="s">
        <v>13</v>
      </c>
      <c r="C59" s="38" t="s">
        <v>76</v>
      </c>
      <c r="D59" s="24"/>
      <c r="E59" s="4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112">
        <v>1</v>
      </c>
      <c r="AD59" s="26"/>
      <c r="AE59" s="26"/>
      <c r="AF59" s="110">
        <v>1</v>
      </c>
      <c r="AG59" s="26"/>
      <c r="AH59" s="26"/>
      <c r="AI59" s="26"/>
      <c r="AJ59" s="26"/>
      <c r="AK59" s="112">
        <v>1</v>
      </c>
      <c r="AL59" s="112">
        <v>1</v>
      </c>
      <c r="AM59" s="43"/>
      <c r="AN59" s="7"/>
      <c r="AO59" s="7"/>
      <c r="AP59" s="7"/>
      <c r="AQ59" s="7">
        <f t="shared" ref="AQ59:AQ78" si="20">SUM(E59:AP59)</f>
        <v>4</v>
      </c>
      <c r="AR59" s="48">
        <f>34*5</f>
        <v>170</v>
      </c>
      <c r="AS59" s="8">
        <f t="shared" ref="AS59:AS78" si="21">AQ59/AR59</f>
        <v>2.3529411764705882E-2</v>
      </c>
    </row>
    <row r="60" spans="1:45" ht="12.75" customHeight="1">
      <c r="A60" s="167"/>
      <c r="B60" s="168"/>
      <c r="C60" s="38" t="s">
        <v>77</v>
      </c>
      <c r="D60" s="24"/>
      <c r="E60" s="4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112">
        <v>1</v>
      </c>
      <c r="AA60" s="26"/>
      <c r="AB60" s="112">
        <v>1</v>
      </c>
      <c r="AC60" s="26"/>
      <c r="AD60" s="112">
        <v>1</v>
      </c>
      <c r="AE60" s="26"/>
      <c r="AF60" s="26"/>
      <c r="AG60" s="26"/>
      <c r="AH60" s="26"/>
      <c r="AI60" s="26"/>
      <c r="AJ60" s="26"/>
      <c r="AK60" s="112">
        <v>1</v>
      </c>
      <c r="AL60" s="26"/>
      <c r="AM60" s="43"/>
      <c r="AN60" s="7"/>
      <c r="AO60" s="7"/>
      <c r="AP60" s="7"/>
      <c r="AQ60" s="7">
        <f t="shared" si="20"/>
        <v>4</v>
      </c>
      <c r="AR60" s="48">
        <f t="shared" ref="AR60" si="22">34*5</f>
        <v>170</v>
      </c>
      <c r="AS60" s="8">
        <f t="shared" si="21"/>
        <v>2.3529411764705882E-2</v>
      </c>
    </row>
    <row r="61" spans="1:45" ht="12.75" customHeight="1">
      <c r="A61" s="167"/>
      <c r="B61" s="153" t="s">
        <v>11</v>
      </c>
      <c r="C61" s="23" t="s">
        <v>76</v>
      </c>
      <c r="D61" s="24"/>
      <c r="E61" s="4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112">
        <v>1</v>
      </c>
      <c r="Z61" s="26"/>
      <c r="AA61" s="26"/>
      <c r="AB61" s="26"/>
      <c r="AC61" s="26"/>
      <c r="AD61" s="26"/>
      <c r="AE61" s="26"/>
      <c r="AF61" s="26"/>
      <c r="AG61" s="110">
        <v>1</v>
      </c>
      <c r="AH61" s="26"/>
      <c r="AI61" s="26"/>
      <c r="AJ61" s="26"/>
      <c r="AK61" s="112">
        <v>1</v>
      </c>
      <c r="AL61" s="26"/>
      <c r="AM61" s="43"/>
      <c r="AN61" s="7"/>
      <c r="AO61" s="7"/>
      <c r="AP61" s="7"/>
      <c r="AQ61" s="7">
        <f t="shared" si="20"/>
        <v>3</v>
      </c>
      <c r="AR61" s="48">
        <f>34*4</f>
        <v>136</v>
      </c>
      <c r="AS61" s="8">
        <f t="shared" si="21"/>
        <v>2.2058823529411766E-2</v>
      </c>
    </row>
    <row r="62" spans="1:45" ht="12.75" customHeight="1">
      <c r="A62" s="167"/>
      <c r="B62" s="168"/>
      <c r="C62" s="38" t="s">
        <v>77</v>
      </c>
      <c r="D62" s="24"/>
      <c r="E62" s="4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112">
        <v>1</v>
      </c>
      <c r="AA62" s="26"/>
      <c r="AB62" s="26"/>
      <c r="AC62" s="26"/>
      <c r="AD62" s="26"/>
      <c r="AE62" s="26"/>
      <c r="AF62" s="112">
        <v>1</v>
      </c>
      <c r="AG62" s="26"/>
      <c r="AH62" s="26"/>
      <c r="AI62" s="26"/>
      <c r="AJ62" s="26"/>
      <c r="AK62" s="112">
        <v>1</v>
      </c>
      <c r="AL62" s="26"/>
      <c r="AM62" s="43"/>
      <c r="AN62" s="7"/>
      <c r="AO62" s="7"/>
      <c r="AP62" s="7"/>
      <c r="AQ62" s="7">
        <f t="shared" si="20"/>
        <v>3</v>
      </c>
      <c r="AR62" s="48">
        <f t="shared" ref="AR62:AR64" si="23">34*4</f>
        <v>136</v>
      </c>
      <c r="AS62" s="8">
        <f t="shared" si="21"/>
        <v>2.2058823529411766E-2</v>
      </c>
    </row>
    <row r="63" spans="1:45" ht="12.75" customHeight="1">
      <c r="A63" s="167"/>
      <c r="B63" s="153" t="s">
        <v>16</v>
      </c>
      <c r="C63" s="23" t="s">
        <v>76</v>
      </c>
      <c r="D63" s="24"/>
      <c r="E63" s="4"/>
      <c r="F63" s="26"/>
      <c r="G63" s="26"/>
      <c r="H63" s="112">
        <v>1</v>
      </c>
      <c r="I63" s="26"/>
      <c r="J63" s="26"/>
      <c r="K63" s="112">
        <v>1</v>
      </c>
      <c r="L63" s="26"/>
      <c r="M63" s="26"/>
      <c r="N63" s="26"/>
      <c r="O63" s="112">
        <v>1</v>
      </c>
      <c r="P63" s="26"/>
      <c r="Q63" s="26"/>
      <c r="R63" s="26"/>
      <c r="S63" s="26"/>
      <c r="T63" s="26"/>
      <c r="U63" s="26"/>
      <c r="V63" s="112">
        <v>1</v>
      </c>
      <c r="W63" s="26"/>
      <c r="X63" s="26"/>
      <c r="Y63" s="26"/>
      <c r="Z63" s="112">
        <v>1</v>
      </c>
      <c r="AA63" s="26"/>
      <c r="AB63" s="26"/>
      <c r="AC63" s="26"/>
      <c r="AD63" s="26"/>
      <c r="AE63" s="112">
        <v>1</v>
      </c>
      <c r="AF63" s="26"/>
      <c r="AG63" s="26"/>
      <c r="AH63" s="26"/>
      <c r="AI63" s="112">
        <v>1</v>
      </c>
      <c r="AJ63" s="26"/>
      <c r="AK63" s="26"/>
      <c r="AL63" s="112">
        <v>1</v>
      </c>
      <c r="AM63" s="43"/>
      <c r="AN63" s="7"/>
      <c r="AO63" s="7"/>
      <c r="AP63" s="7"/>
      <c r="AQ63" s="7">
        <f t="shared" si="20"/>
        <v>8</v>
      </c>
      <c r="AR63" s="48">
        <f>34*4</f>
        <v>136</v>
      </c>
      <c r="AS63" s="8">
        <f t="shared" si="21"/>
        <v>5.8823529411764705E-2</v>
      </c>
    </row>
    <row r="64" spans="1:45" ht="12.75" customHeight="1">
      <c r="A64" s="167"/>
      <c r="B64" s="168"/>
      <c r="C64" s="38" t="s">
        <v>77</v>
      </c>
      <c r="D64" s="24"/>
      <c r="E64" s="4"/>
      <c r="F64" s="26"/>
      <c r="G64" s="26"/>
      <c r="H64" s="112">
        <v>1</v>
      </c>
      <c r="I64" s="26"/>
      <c r="J64" s="26"/>
      <c r="K64" s="112">
        <v>1</v>
      </c>
      <c r="L64" s="26"/>
      <c r="M64" s="26"/>
      <c r="N64" s="26"/>
      <c r="O64" s="112">
        <v>1</v>
      </c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43"/>
      <c r="AJ64" s="43"/>
      <c r="AK64" s="112">
        <v>1</v>
      </c>
      <c r="AL64" s="26"/>
      <c r="AM64" s="43"/>
      <c r="AN64" s="7"/>
      <c r="AO64" s="7"/>
      <c r="AP64" s="7"/>
      <c r="AQ64" s="7">
        <f t="shared" si="20"/>
        <v>4</v>
      </c>
      <c r="AR64" s="48">
        <f t="shared" si="23"/>
        <v>136</v>
      </c>
      <c r="AS64" s="8">
        <f t="shared" si="21"/>
        <v>2.9411764705882353E-2</v>
      </c>
    </row>
    <row r="65" spans="1:45" ht="12.75" customHeight="1">
      <c r="A65" s="167"/>
      <c r="B65" s="127" t="s">
        <v>17</v>
      </c>
      <c r="C65" s="38" t="s">
        <v>76</v>
      </c>
      <c r="D65" s="24"/>
      <c r="E65" s="4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112">
        <v>1</v>
      </c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111">
        <v>1</v>
      </c>
      <c r="AJ65" s="43"/>
      <c r="AK65" s="26"/>
      <c r="AL65" s="112">
        <v>1</v>
      </c>
      <c r="AM65" s="43"/>
      <c r="AN65" s="7"/>
      <c r="AO65" s="7"/>
      <c r="AP65" s="7"/>
      <c r="AQ65" s="7">
        <f t="shared" si="20"/>
        <v>3</v>
      </c>
      <c r="AR65" s="48">
        <f>34*2</f>
        <v>68</v>
      </c>
      <c r="AS65" s="8">
        <f t="shared" si="21"/>
        <v>4.4117647058823532E-2</v>
      </c>
    </row>
    <row r="66" spans="1:45" ht="12.75" customHeight="1">
      <c r="A66" s="167"/>
      <c r="B66" s="127"/>
      <c r="C66" s="38" t="s">
        <v>77</v>
      </c>
      <c r="D66" s="24"/>
      <c r="E66" s="4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112">
        <v>1</v>
      </c>
      <c r="W66" s="112">
        <v>1</v>
      </c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114">
        <v>1</v>
      </c>
      <c r="AJ66" s="43"/>
      <c r="AK66" s="26"/>
      <c r="AL66" s="112">
        <v>1</v>
      </c>
      <c r="AM66" s="43"/>
      <c r="AN66" s="7"/>
      <c r="AO66" s="7"/>
      <c r="AP66" s="7"/>
      <c r="AQ66" s="7">
        <f t="shared" si="20"/>
        <v>4</v>
      </c>
      <c r="AR66" s="48">
        <f t="shared" ref="AR66:AR68" si="24">34*2</f>
        <v>68</v>
      </c>
      <c r="AS66" s="8">
        <f t="shared" si="21"/>
        <v>5.8823529411764705E-2</v>
      </c>
    </row>
    <row r="67" spans="1:45">
      <c r="A67" s="167"/>
      <c r="B67" s="127" t="s">
        <v>72</v>
      </c>
      <c r="C67" s="38" t="s">
        <v>76</v>
      </c>
      <c r="D67" s="21"/>
      <c r="E67" s="4"/>
      <c r="F67" s="26"/>
      <c r="G67" s="26"/>
      <c r="H67" s="26"/>
      <c r="I67" s="26"/>
      <c r="J67" s="26"/>
      <c r="K67" s="26"/>
      <c r="L67" s="112">
        <v>1</v>
      </c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112">
        <v>1</v>
      </c>
      <c r="X67" s="26"/>
      <c r="Y67" s="112">
        <v>1</v>
      </c>
      <c r="Z67" s="26"/>
      <c r="AA67" s="26"/>
      <c r="AB67" s="26"/>
      <c r="AC67" s="112">
        <v>1</v>
      </c>
      <c r="AD67" s="26"/>
      <c r="AE67" s="110">
        <v>1</v>
      </c>
      <c r="AF67" s="26"/>
      <c r="AG67" s="26"/>
      <c r="AH67" s="26"/>
      <c r="AI67" s="43"/>
      <c r="AJ67" s="43"/>
      <c r="AK67" s="26"/>
      <c r="AL67" s="112">
        <v>1</v>
      </c>
      <c r="AM67" s="43"/>
      <c r="AN67" s="7"/>
      <c r="AO67" s="7"/>
      <c r="AP67" s="7"/>
      <c r="AQ67" s="7">
        <f t="shared" si="20"/>
        <v>6</v>
      </c>
      <c r="AR67" s="48">
        <f>34*2</f>
        <v>68</v>
      </c>
      <c r="AS67" s="8">
        <f t="shared" si="21"/>
        <v>8.8235294117647065E-2</v>
      </c>
    </row>
    <row r="68" spans="1:45" ht="12.75" customHeight="1">
      <c r="A68" s="167"/>
      <c r="B68" s="127"/>
      <c r="C68" s="38" t="s">
        <v>77</v>
      </c>
      <c r="D68" s="24"/>
      <c r="E68" s="4"/>
      <c r="F68" s="26"/>
      <c r="G68" s="26"/>
      <c r="H68" s="26"/>
      <c r="I68" s="26"/>
      <c r="J68" s="26"/>
      <c r="K68" s="26"/>
      <c r="L68" s="112">
        <v>1</v>
      </c>
      <c r="M68" s="26"/>
      <c r="N68" s="26"/>
      <c r="O68" s="26"/>
      <c r="P68" s="26"/>
      <c r="Q68" s="26"/>
      <c r="R68" s="26"/>
      <c r="S68" s="26"/>
      <c r="T68" s="113">
        <v>1</v>
      </c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43"/>
      <c r="AJ68" s="43"/>
      <c r="AK68" s="26"/>
      <c r="AL68" s="26"/>
      <c r="AM68" s="43"/>
      <c r="AN68" s="7"/>
      <c r="AO68" s="7"/>
      <c r="AP68" s="7"/>
      <c r="AQ68" s="7">
        <f t="shared" si="20"/>
        <v>2</v>
      </c>
      <c r="AR68" s="48">
        <f t="shared" si="24"/>
        <v>68</v>
      </c>
      <c r="AS68" s="8">
        <f t="shared" si="21"/>
        <v>2.9411764705882353E-2</v>
      </c>
    </row>
    <row r="69" spans="1:45" ht="12.75" customHeight="1">
      <c r="A69" s="167"/>
      <c r="B69" s="127" t="s">
        <v>78</v>
      </c>
      <c r="C69" s="38" t="s">
        <v>76</v>
      </c>
      <c r="D69" s="24"/>
      <c r="E69" s="4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42"/>
      <c r="AK69" s="26"/>
      <c r="AL69" s="26"/>
      <c r="AM69" s="43"/>
      <c r="AN69" s="7"/>
      <c r="AO69" s="7"/>
      <c r="AP69" s="7"/>
      <c r="AQ69" s="7">
        <f t="shared" si="20"/>
        <v>0</v>
      </c>
      <c r="AR69" s="3">
        <f>34*1</f>
        <v>34</v>
      </c>
      <c r="AS69" s="8">
        <f t="shared" si="21"/>
        <v>0</v>
      </c>
    </row>
    <row r="70" spans="1:45" ht="12.75" customHeight="1">
      <c r="A70" s="167"/>
      <c r="B70" s="127"/>
      <c r="C70" s="38" t="s">
        <v>77</v>
      </c>
      <c r="D70" s="24"/>
      <c r="E70" s="4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42"/>
      <c r="AJ70" s="26"/>
      <c r="AK70" s="26"/>
      <c r="AL70" s="26"/>
      <c r="AM70" s="43"/>
      <c r="AN70" s="7"/>
      <c r="AO70" s="7"/>
      <c r="AP70" s="7"/>
      <c r="AQ70" s="7">
        <f t="shared" si="20"/>
        <v>0</v>
      </c>
      <c r="AR70" s="3">
        <f t="shared" ref="AR70:AR76" si="25">34*1</f>
        <v>34</v>
      </c>
      <c r="AS70" s="8">
        <f t="shared" si="21"/>
        <v>0</v>
      </c>
    </row>
    <row r="71" spans="1:45" ht="12.75" customHeight="1">
      <c r="A71" s="167"/>
      <c r="B71" s="127" t="s">
        <v>51</v>
      </c>
      <c r="C71" s="38" t="s">
        <v>76</v>
      </c>
      <c r="D71" s="21"/>
      <c r="E71" s="4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42"/>
      <c r="AJ71" s="26"/>
      <c r="AK71" s="26"/>
      <c r="AL71" s="26"/>
      <c r="AM71" s="43"/>
      <c r="AN71" s="7"/>
      <c r="AO71" s="7"/>
      <c r="AP71" s="7"/>
      <c r="AQ71" s="7">
        <f t="shared" si="20"/>
        <v>0</v>
      </c>
      <c r="AR71" s="3">
        <f t="shared" si="25"/>
        <v>34</v>
      </c>
      <c r="AS71" s="8">
        <f t="shared" si="21"/>
        <v>0</v>
      </c>
    </row>
    <row r="72" spans="1:45" ht="12.75" customHeight="1">
      <c r="A72" s="167"/>
      <c r="B72" s="127"/>
      <c r="C72" s="38" t="s">
        <v>77</v>
      </c>
      <c r="D72" s="21"/>
      <c r="E72" s="4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42"/>
      <c r="AJ72" s="26"/>
      <c r="AK72" s="26"/>
      <c r="AL72" s="26"/>
      <c r="AM72" s="43"/>
      <c r="AN72" s="7"/>
      <c r="AO72" s="7"/>
      <c r="AP72" s="7"/>
      <c r="AQ72" s="7">
        <f t="shared" si="20"/>
        <v>0</v>
      </c>
      <c r="AR72" s="3">
        <f t="shared" si="25"/>
        <v>34</v>
      </c>
      <c r="AS72" s="8">
        <f t="shared" si="21"/>
        <v>0</v>
      </c>
    </row>
    <row r="73" spans="1:45" ht="12.75" customHeight="1">
      <c r="A73" s="167"/>
      <c r="B73" s="153" t="s">
        <v>52</v>
      </c>
      <c r="C73" s="38" t="s">
        <v>76</v>
      </c>
      <c r="D73" s="21"/>
      <c r="E73" s="4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42"/>
      <c r="AJ73" s="26"/>
      <c r="AK73" s="26"/>
      <c r="AL73" s="26"/>
      <c r="AM73" s="43"/>
      <c r="AN73" s="7"/>
      <c r="AO73" s="7"/>
      <c r="AP73" s="7"/>
      <c r="AQ73" s="7">
        <f t="shared" si="20"/>
        <v>0</v>
      </c>
      <c r="AR73" s="3">
        <f t="shared" si="25"/>
        <v>34</v>
      </c>
      <c r="AS73" s="8">
        <f t="shared" si="21"/>
        <v>0</v>
      </c>
    </row>
    <row r="74" spans="1:45" ht="12.75" customHeight="1">
      <c r="A74" s="167"/>
      <c r="B74" s="168"/>
      <c r="C74" s="38" t="s">
        <v>77</v>
      </c>
      <c r="D74" s="21"/>
      <c r="E74" s="4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42"/>
      <c r="AJ74" s="26"/>
      <c r="AK74" s="26"/>
      <c r="AL74" s="26"/>
      <c r="AM74" s="43"/>
      <c r="AN74" s="7"/>
      <c r="AO74" s="7"/>
      <c r="AP74" s="7"/>
      <c r="AQ74" s="7">
        <f t="shared" si="20"/>
        <v>0</v>
      </c>
      <c r="AR74" s="3">
        <f t="shared" si="25"/>
        <v>34</v>
      </c>
      <c r="AS74" s="8">
        <f t="shared" si="21"/>
        <v>0</v>
      </c>
    </row>
    <row r="75" spans="1:45" ht="12.75" customHeight="1">
      <c r="A75" s="167"/>
      <c r="B75" s="153" t="s">
        <v>53</v>
      </c>
      <c r="C75" s="38" t="s">
        <v>76</v>
      </c>
      <c r="D75" s="21"/>
      <c r="E75" s="4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42"/>
      <c r="AJ75" s="26"/>
      <c r="AK75" s="112">
        <v>1</v>
      </c>
      <c r="AL75" s="26"/>
      <c r="AM75" s="43"/>
      <c r="AN75" s="7"/>
      <c r="AO75" s="7"/>
      <c r="AP75" s="7"/>
      <c r="AQ75" s="7">
        <f t="shared" si="20"/>
        <v>1</v>
      </c>
      <c r="AR75" s="3">
        <f t="shared" si="25"/>
        <v>34</v>
      </c>
      <c r="AS75" s="8">
        <f t="shared" si="21"/>
        <v>2.9411764705882353E-2</v>
      </c>
    </row>
    <row r="76" spans="1:45" ht="12.75" customHeight="1">
      <c r="A76" s="167"/>
      <c r="B76" s="168"/>
      <c r="C76" s="38" t="s">
        <v>77</v>
      </c>
      <c r="D76" s="21"/>
      <c r="E76" s="4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42"/>
      <c r="AG76" s="42"/>
      <c r="AH76" s="26"/>
      <c r="AI76" s="26"/>
      <c r="AJ76" s="43"/>
      <c r="AK76" s="42"/>
      <c r="AL76" s="26"/>
      <c r="AM76" s="43"/>
      <c r="AN76" s="7"/>
      <c r="AO76" s="7"/>
      <c r="AP76" s="7"/>
      <c r="AQ76" s="7">
        <f t="shared" si="20"/>
        <v>0</v>
      </c>
      <c r="AR76" s="3">
        <f t="shared" si="25"/>
        <v>34</v>
      </c>
      <c r="AS76" s="8">
        <f t="shared" si="21"/>
        <v>0</v>
      </c>
    </row>
    <row r="77" spans="1:45" ht="12.75" customHeight="1">
      <c r="A77" s="167"/>
      <c r="B77" s="127" t="s">
        <v>70</v>
      </c>
      <c r="C77" s="38" t="s">
        <v>76</v>
      </c>
      <c r="D77" s="24"/>
      <c r="E77" s="4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42"/>
      <c r="AI77" s="42"/>
      <c r="AJ77" s="43"/>
      <c r="AK77" s="26"/>
      <c r="AL77" s="26"/>
      <c r="AM77" s="43"/>
      <c r="AN77" s="7"/>
      <c r="AO77" s="7"/>
      <c r="AP77" s="7"/>
      <c r="AQ77" s="7">
        <f t="shared" si="20"/>
        <v>0</v>
      </c>
      <c r="AR77" s="48">
        <f t="shared" ref="AR77:AR78" si="26">34*2</f>
        <v>68</v>
      </c>
      <c r="AS77" s="8">
        <f t="shared" si="21"/>
        <v>0</v>
      </c>
    </row>
    <row r="78" spans="1:45" ht="12.75" customHeight="1">
      <c r="A78" s="167"/>
      <c r="B78" s="127"/>
      <c r="C78" s="38" t="s">
        <v>77</v>
      </c>
      <c r="D78" s="24"/>
      <c r="E78" s="4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42"/>
      <c r="AI78" s="42"/>
      <c r="AJ78" s="43"/>
      <c r="AK78" s="26"/>
      <c r="AL78" s="26"/>
      <c r="AM78" s="43"/>
      <c r="AN78" s="7"/>
      <c r="AO78" s="7"/>
      <c r="AP78" s="7"/>
      <c r="AQ78" s="7">
        <f t="shared" si="20"/>
        <v>0</v>
      </c>
      <c r="AR78" s="48">
        <f t="shared" si="26"/>
        <v>68</v>
      </c>
      <c r="AS78" s="8">
        <f t="shared" si="21"/>
        <v>0</v>
      </c>
    </row>
    <row r="79" spans="1:45" ht="27" customHeight="1">
      <c r="A79" s="63"/>
      <c r="B79" s="64"/>
      <c r="C79" s="64"/>
      <c r="D79" s="64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3"/>
      <c r="AN79" s="63"/>
      <c r="AO79" s="63"/>
      <c r="AP79" s="63"/>
      <c r="AQ79" s="63"/>
      <c r="AR79" s="63"/>
      <c r="AS79" s="63"/>
    </row>
    <row r="80" spans="1:45" s="44" customFormat="1" ht="90.75" customHeight="1">
      <c r="A80" s="171" t="s">
        <v>26</v>
      </c>
      <c r="B80" s="171"/>
      <c r="C80" s="171"/>
      <c r="D80" s="171"/>
      <c r="E80" s="126" t="s">
        <v>40</v>
      </c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  <c r="AP80" s="126"/>
      <c r="AQ80" s="117" t="s">
        <v>20</v>
      </c>
      <c r="AR80" s="117" t="s">
        <v>22</v>
      </c>
      <c r="AS80" s="148" t="s">
        <v>21</v>
      </c>
    </row>
    <row r="81" spans="1:45" s="44" customFormat="1" ht="21" customHeight="1">
      <c r="A81" s="127" t="s">
        <v>0</v>
      </c>
      <c r="B81" s="127"/>
      <c r="C81" s="127"/>
      <c r="D81" s="22" t="s">
        <v>18</v>
      </c>
      <c r="E81" s="127" t="s">
        <v>1</v>
      </c>
      <c r="F81" s="127"/>
      <c r="G81" s="127"/>
      <c r="H81" s="127"/>
      <c r="I81" s="127" t="s">
        <v>2</v>
      </c>
      <c r="J81" s="127"/>
      <c r="K81" s="127"/>
      <c r="L81" s="127"/>
      <c r="M81" s="127" t="s">
        <v>3</v>
      </c>
      <c r="N81" s="127"/>
      <c r="O81" s="127"/>
      <c r="P81" s="127"/>
      <c r="Q81" s="127" t="s">
        <v>4</v>
      </c>
      <c r="R81" s="127"/>
      <c r="S81" s="127"/>
      <c r="T81" s="127"/>
      <c r="U81" s="127" t="s">
        <v>5</v>
      </c>
      <c r="V81" s="127"/>
      <c r="W81" s="127"/>
      <c r="X81" s="127" t="s">
        <v>6</v>
      </c>
      <c r="Y81" s="127"/>
      <c r="Z81" s="127"/>
      <c r="AA81" s="127"/>
      <c r="AB81" s="127" t="s">
        <v>7</v>
      </c>
      <c r="AC81" s="127"/>
      <c r="AD81" s="127"/>
      <c r="AE81" s="127" t="s">
        <v>8</v>
      </c>
      <c r="AF81" s="127"/>
      <c r="AG81" s="127"/>
      <c r="AH81" s="127"/>
      <c r="AI81" s="127"/>
      <c r="AJ81" s="127" t="s">
        <v>9</v>
      </c>
      <c r="AK81" s="127"/>
      <c r="AL81" s="127"/>
      <c r="AM81" s="127" t="s">
        <v>10</v>
      </c>
      <c r="AN81" s="127"/>
      <c r="AO81" s="127"/>
      <c r="AP81" s="127"/>
      <c r="AQ81" s="117"/>
      <c r="AR81" s="117"/>
      <c r="AS81" s="148"/>
    </row>
    <row r="82" spans="1:45" s="44" customFormat="1" ht="15" customHeight="1">
      <c r="A82" s="127"/>
      <c r="B82" s="127"/>
      <c r="C82" s="127"/>
      <c r="D82" s="22" t="s">
        <v>19</v>
      </c>
      <c r="E82" s="5">
        <v>1</v>
      </c>
      <c r="F82" s="5">
        <v>2</v>
      </c>
      <c r="G82" s="5">
        <v>3</v>
      </c>
      <c r="H82" s="5">
        <v>4</v>
      </c>
      <c r="I82" s="5">
        <v>5</v>
      </c>
      <c r="J82" s="5">
        <v>6</v>
      </c>
      <c r="K82" s="5">
        <v>7</v>
      </c>
      <c r="L82" s="5">
        <v>8</v>
      </c>
      <c r="M82" s="5">
        <v>9</v>
      </c>
      <c r="N82" s="5">
        <v>10</v>
      </c>
      <c r="O82" s="5">
        <v>11</v>
      </c>
      <c r="P82" s="5">
        <v>12</v>
      </c>
      <c r="Q82" s="5">
        <v>13</v>
      </c>
      <c r="R82" s="5">
        <v>14</v>
      </c>
      <c r="S82" s="5">
        <v>15</v>
      </c>
      <c r="T82" s="5">
        <v>16</v>
      </c>
      <c r="U82" s="5">
        <v>17</v>
      </c>
      <c r="V82" s="5">
        <v>18</v>
      </c>
      <c r="W82" s="5">
        <v>19</v>
      </c>
      <c r="X82" s="5">
        <v>20</v>
      </c>
      <c r="Y82" s="5">
        <v>21</v>
      </c>
      <c r="Z82" s="5">
        <v>22</v>
      </c>
      <c r="AA82" s="5">
        <v>23</v>
      </c>
      <c r="AB82" s="5">
        <v>24</v>
      </c>
      <c r="AC82" s="5">
        <v>25</v>
      </c>
      <c r="AD82" s="5">
        <v>26</v>
      </c>
      <c r="AE82" s="5">
        <v>27</v>
      </c>
      <c r="AF82" s="5">
        <v>28</v>
      </c>
      <c r="AG82" s="5">
        <v>29</v>
      </c>
      <c r="AH82" s="5">
        <v>30</v>
      </c>
      <c r="AI82" s="5">
        <v>31</v>
      </c>
      <c r="AJ82" s="5">
        <v>32</v>
      </c>
      <c r="AK82" s="5">
        <v>33</v>
      </c>
      <c r="AL82" s="5">
        <v>34</v>
      </c>
      <c r="AM82" s="5">
        <v>35</v>
      </c>
      <c r="AN82" s="5">
        <v>36</v>
      </c>
      <c r="AO82" s="5">
        <v>37</v>
      </c>
      <c r="AP82" s="5">
        <v>38</v>
      </c>
      <c r="AQ82" s="117"/>
      <c r="AR82" s="117"/>
      <c r="AS82" s="148"/>
    </row>
    <row r="83" spans="1:45" s="44" customFormat="1" ht="14.25" customHeight="1">
      <c r="A83" s="167" t="s">
        <v>25</v>
      </c>
      <c r="B83" s="153" t="s">
        <v>13</v>
      </c>
      <c r="C83" s="23" t="s">
        <v>80</v>
      </c>
      <c r="D83" s="24"/>
      <c r="E83" s="4"/>
      <c r="F83" s="112">
        <v>1</v>
      </c>
      <c r="G83" s="26"/>
      <c r="H83" s="26"/>
      <c r="I83" s="4"/>
      <c r="J83" s="4"/>
      <c r="K83" s="4"/>
      <c r="L83" s="4"/>
      <c r="M83" s="4"/>
      <c r="N83" s="4"/>
      <c r="O83" s="4"/>
      <c r="P83" s="112">
        <v>1</v>
      </c>
      <c r="Q83" s="4"/>
      <c r="R83" s="112">
        <v>1</v>
      </c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7"/>
      <c r="AN83" s="7"/>
      <c r="AO83" s="7"/>
      <c r="AP83" s="7"/>
      <c r="AQ83" s="7">
        <f t="shared" ref="AQ83:AQ104" si="27">SUM(E83:AP83)</f>
        <v>3</v>
      </c>
      <c r="AR83" s="3">
        <f>34*5</f>
        <v>170</v>
      </c>
      <c r="AS83" s="8">
        <f t="shared" ref="AS83:AS104" si="28">AQ83/AR83</f>
        <v>1.7647058823529412E-2</v>
      </c>
    </row>
    <row r="84" spans="1:45" s="44" customFormat="1" ht="17.25" customHeight="1">
      <c r="A84" s="167"/>
      <c r="B84" s="168"/>
      <c r="C84" s="23" t="s">
        <v>81</v>
      </c>
      <c r="D84" s="24"/>
      <c r="E84" s="4"/>
      <c r="F84" s="112">
        <v>1</v>
      </c>
      <c r="G84" s="26"/>
      <c r="H84" s="26"/>
      <c r="I84" s="4"/>
      <c r="J84" s="4"/>
      <c r="K84" s="4"/>
      <c r="L84" s="4"/>
      <c r="M84" s="4"/>
      <c r="N84" s="4"/>
      <c r="O84" s="4"/>
      <c r="P84" s="112">
        <v>1</v>
      </c>
      <c r="Q84" s="4"/>
      <c r="R84" s="112">
        <v>1</v>
      </c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7"/>
      <c r="AN84" s="7"/>
      <c r="AO84" s="7"/>
      <c r="AP84" s="7"/>
      <c r="AQ84" s="7">
        <f t="shared" si="27"/>
        <v>3</v>
      </c>
      <c r="AR84" s="3">
        <f t="shared" ref="AR84" si="29">34*5</f>
        <v>170</v>
      </c>
      <c r="AS84" s="8">
        <f t="shared" si="28"/>
        <v>1.7647058823529412E-2</v>
      </c>
    </row>
    <row r="85" spans="1:45" s="44" customFormat="1" ht="18" customHeight="1">
      <c r="A85" s="167"/>
      <c r="B85" s="153" t="s">
        <v>27</v>
      </c>
      <c r="C85" s="23" t="s">
        <v>80</v>
      </c>
      <c r="D85" s="24"/>
      <c r="E85" s="4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112">
        <v>1</v>
      </c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7"/>
      <c r="AN85" s="7"/>
      <c r="AO85" s="7"/>
      <c r="AP85" s="7"/>
      <c r="AQ85" s="7">
        <f t="shared" si="27"/>
        <v>1</v>
      </c>
      <c r="AR85" s="3">
        <f>34*3</f>
        <v>102</v>
      </c>
      <c r="AS85" s="8">
        <f t="shared" si="28"/>
        <v>9.8039215686274508E-3</v>
      </c>
    </row>
    <row r="86" spans="1:45" s="44" customFormat="1" ht="18" customHeight="1">
      <c r="A86" s="167"/>
      <c r="B86" s="168"/>
      <c r="C86" s="23" t="s">
        <v>81</v>
      </c>
      <c r="D86" s="24"/>
      <c r="E86" s="4"/>
      <c r="F86" s="4"/>
      <c r="G86" s="4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112">
        <v>1</v>
      </c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7"/>
      <c r="AN86" s="7"/>
      <c r="AO86" s="7"/>
      <c r="AP86" s="7"/>
      <c r="AQ86" s="7">
        <f t="shared" si="27"/>
        <v>1</v>
      </c>
      <c r="AR86" s="3">
        <f t="shared" ref="AR86:AR88" si="30">34*3</f>
        <v>102</v>
      </c>
      <c r="AS86" s="8">
        <f t="shared" si="28"/>
        <v>9.8039215686274508E-3</v>
      </c>
    </row>
    <row r="87" spans="1:45" s="44" customFormat="1" ht="21" customHeight="1">
      <c r="A87" s="167"/>
      <c r="B87" s="153" t="s">
        <v>12</v>
      </c>
      <c r="C87" s="23" t="s">
        <v>80</v>
      </c>
      <c r="D87" s="19"/>
      <c r="E87" s="4"/>
      <c r="F87" s="4"/>
      <c r="G87" s="4"/>
      <c r="H87" s="112">
        <v>1</v>
      </c>
      <c r="I87" s="26"/>
      <c r="J87" s="26"/>
      <c r="K87" s="112">
        <v>1</v>
      </c>
      <c r="L87" s="26"/>
      <c r="M87" s="26"/>
      <c r="N87" s="26"/>
      <c r="O87" s="112">
        <v>1</v>
      </c>
      <c r="P87" s="26"/>
      <c r="Q87" s="26"/>
      <c r="R87" s="112">
        <v>1</v>
      </c>
      <c r="S87" s="26"/>
      <c r="T87" s="26"/>
      <c r="U87" s="26"/>
      <c r="V87" s="26"/>
      <c r="W87" s="112">
        <v>1</v>
      </c>
      <c r="X87" s="26"/>
      <c r="Y87" s="26"/>
      <c r="Z87" s="26"/>
      <c r="AA87" s="112">
        <v>1</v>
      </c>
      <c r="AB87" s="26"/>
      <c r="AC87" s="26"/>
      <c r="AD87" s="112">
        <v>1</v>
      </c>
      <c r="AE87" s="26"/>
      <c r="AF87" s="110">
        <v>1</v>
      </c>
      <c r="AG87" s="26"/>
      <c r="AH87" s="26"/>
      <c r="AI87" s="110">
        <v>1</v>
      </c>
      <c r="AJ87" s="26"/>
      <c r="AK87" s="26"/>
      <c r="AL87" s="112">
        <v>1</v>
      </c>
      <c r="AM87" s="7"/>
      <c r="AN87" s="7"/>
      <c r="AO87" s="7"/>
      <c r="AP87" s="7"/>
      <c r="AQ87" s="7">
        <f t="shared" si="27"/>
        <v>10</v>
      </c>
      <c r="AR87" s="3">
        <f t="shared" si="30"/>
        <v>102</v>
      </c>
      <c r="AS87" s="8">
        <f t="shared" si="28"/>
        <v>9.8039215686274508E-2</v>
      </c>
    </row>
    <row r="88" spans="1:45" s="44" customFormat="1" ht="18.75" customHeight="1">
      <c r="A88" s="167"/>
      <c r="B88" s="168"/>
      <c r="C88" s="23" t="s">
        <v>81</v>
      </c>
      <c r="D88" s="19"/>
      <c r="E88" s="4"/>
      <c r="F88" s="4"/>
      <c r="G88" s="4"/>
      <c r="H88" s="112">
        <v>1</v>
      </c>
      <c r="I88" s="26"/>
      <c r="J88" s="26"/>
      <c r="K88" s="112">
        <v>1</v>
      </c>
      <c r="L88" s="26"/>
      <c r="M88" s="26"/>
      <c r="N88" s="26"/>
      <c r="O88" s="112">
        <v>1</v>
      </c>
      <c r="P88" s="26"/>
      <c r="Q88" s="26"/>
      <c r="R88" s="112">
        <v>1</v>
      </c>
      <c r="S88" s="26"/>
      <c r="T88" s="26"/>
      <c r="U88" s="26"/>
      <c r="V88" s="26"/>
      <c r="W88" s="112">
        <v>1</v>
      </c>
      <c r="X88" s="26"/>
      <c r="Y88" s="26"/>
      <c r="Z88" s="26"/>
      <c r="AA88" s="112">
        <v>1</v>
      </c>
      <c r="AB88" s="26"/>
      <c r="AC88" s="26"/>
      <c r="AD88" s="112">
        <v>1</v>
      </c>
      <c r="AE88" s="26"/>
      <c r="AF88" s="112">
        <v>1</v>
      </c>
      <c r="AG88" s="26"/>
      <c r="AH88" s="26"/>
      <c r="AI88" s="112">
        <v>1</v>
      </c>
      <c r="AJ88" s="26"/>
      <c r="AK88" s="26"/>
      <c r="AL88" s="112">
        <v>1</v>
      </c>
      <c r="AM88" s="7"/>
      <c r="AN88" s="7"/>
      <c r="AO88" s="7"/>
      <c r="AP88" s="7"/>
      <c r="AQ88" s="7">
        <f t="shared" si="27"/>
        <v>10</v>
      </c>
      <c r="AR88" s="3">
        <f t="shared" si="30"/>
        <v>102</v>
      </c>
      <c r="AS88" s="8">
        <f t="shared" si="28"/>
        <v>9.8039215686274508E-2</v>
      </c>
    </row>
    <row r="89" spans="1:45" s="44" customFormat="1" ht="21" customHeight="1">
      <c r="A89" s="167"/>
      <c r="B89" s="153" t="s">
        <v>11</v>
      </c>
      <c r="C89" s="23" t="s">
        <v>80</v>
      </c>
      <c r="D89" s="24"/>
      <c r="E89" s="4"/>
      <c r="F89" s="4"/>
      <c r="G89" s="4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112">
        <v>1</v>
      </c>
      <c r="Z89" s="26"/>
      <c r="AA89" s="112">
        <v>1</v>
      </c>
      <c r="AB89" s="26"/>
      <c r="AC89" s="26"/>
      <c r="AD89" s="26"/>
      <c r="AE89" s="26"/>
      <c r="AF89" s="26"/>
      <c r="AG89" s="26"/>
      <c r="AH89" s="110">
        <v>1</v>
      </c>
      <c r="AI89" s="43"/>
      <c r="AJ89" s="114">
        <v>1</v>
      </c>
      <c r="AK89" s="26"/>
      <c r="AL89" s="112">
        <v>1</v>
      </c>
      <c r="AM89" s="7"/>
      <c r="AN89" s="7"/>
      <c r="AO89" s="7"/>
      <c r="AP89" s="7"/>
      <c r="AQ89" s="7">
        <f t="shared" si="27"/>
        <v>5</v>
      </c>
      <c r="AR89" s="3">
        <f t="shared" ref="AR89:AR90" si="31">34*5</f>
        <v>170</v>
      </c>
      <c r="AS89" s="8">
        <f t="shared" si="28"/>
        <v>2.9411764705882353E-2</v>
      </c>
    </row>
    <row r="90" spans="1:45" s="44" customFormat="1" ht="21" customHeight="1">
      <c r="A90" s="167"/>
      <c r="B90" s="168"/>
      <c r="C90" s="23" t="s">
        <v>81</v>
      </c>
      <c r="D90" s="24"/>
      <c r="E90" s="4"/>
      <c r="F90" s="4"/>
      <c r="G90" s="4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112">
        <v>1</v>
      </c>
      <c r="Z90" s="26"/>
      <c r="AA90" s="112">
        <v>1</v>
      </c>
      <c r="AB90" s="26"/>
      <c r="AC90" s="26"/>
      <c r="AD90" s="26"/>
      <c r="AE90" s="26"/>
      <c r="AF90" s="26"/>
      <c r="AG90" s="26"/>
      <c r="AH90" s="112">
        <v>1</v>
      </c>
      <c r="AI90" s="43"/>
      <c r="AJ90" s="114">
        <v>1</v>
      </c>
      <c r="AK90" s="26"/>
      <c r="AL90" s="112">
        <v>1</v>
      </c>
      <c r="AM90" s="7"/>
      <c r="AN90" s="7"/>
      <c r="AO90" s="7"/>
      <c r="AP90" s="7"/>
      <c r="AQ90" s="7">
        <f t="shared" si="27"/>
        <v>5</v>
      </c>
      <c r="AR90" s="3">
        <f t="shared" si="31"/>
        <v>170</v>
      </c>
      <c r="AS90" s="8">
        <f t="shared" si="28"/>
        <v>2.9411764705882353E-2</v>
      </c>
    </row>
    <row r="91" spans="1:45" s="44" customFormat="1" ht="21" customHeight="1">
      <c r="A91" s="167"/>
      <c r="B91" s="153" t="s">
        <v>28</v>
      </c>
      <c r="C91" s="23" t="s">
        <v>80</v>
      </c>
      <c r="D91" s="24"/>
      <c r="E91" s="4"/>
      <c r="F91" s="4"/>
      <c r="G91" s="4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2">
        <v>1</v>
      </c>
      <c r="AB91" s="26"/>
      <c r="AC91" s="26"/>
      <c r="AD91" s="26"/>
      <c r="AE91" s="26"/>
      <c r="AF91" s="26"/>
      <c r="AG91" s="110">
        <v>1</v>
      </c>
      <c r="AH91" s="26"/>
      <c r="AI91" s="43"/>
      <c r="AJ91" s="43"/>
      <c r="AK91" s="26"/>
      <c r="AL91" s="26"/>
      <c r="AM91" s="7"/>
      <c r="AN91" s="7"/>
      <c r="AO91" s="7"/>
      <c r="AP91" s="7"/>
      <c r="AQ91" s="7">
        <f t="shared" si="27"/>
        <v>2</v>
      </c>
      <c r="AR91" s="3">
        <f t="shared" ref="AR91:AR92" si="32">34*3</f>
        <v>102</v>
      </c>
      <c r="AS91" s="8">
        <f t="shared" si="28"/>
        <v>1.9607843137254902E-2</v>
      </c>
    </row>
    <row r="92" spans="1:45" s="44" customFormat="1" ht="18.75" customHeight="1">
      <c r="A92" s="167"/>
      <c r="B92" s="168"/>
      <c r="C92" s="23" t="s">
        <v>81</v>
      </c>
      <c r="D92" s="21"/>
      <c r="E92" s="4"/>
      <c r="F92" s="4"/>
      <c r="G92" s="4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112">
        <v>1</v>
      </c>
      <c r="AB92" s="26"/>
      <c r="AC92" s="26"/>
      <c r="AD92" s="26"/>
      <c r="AE92" s="26"/>
      <c r="AF92" s="26"/>
      <c r="AG92" s="112">
        <v>1</v>
      </c>
      <c r="AH92" s="26"/>
      <c r="AI92" s="43"/>
      <c r="AJ92" s="43"/>
      <c r="AK92" s="26"/>
      <c r="AL92" s="26"/>
      <c r="AM92" s="7"/>
      <c r="AN92" s="7"/>
      <c r="AO92" s="7"/>
      <c r="AP92" s="7"/>
      <c r="AQ92" s="7">
        <f t="shared" si="27"/>
        <v>2</v>
      </c>
      <c r="AR92" s="3">
        <f t="shared" si="32"/>
        <v>102</v>
      </c>
      <c r="AS92" s="8">
        <f t="shared" si="28"/>
        <v>1.9607843137254902E-2</v>
      </c>
    </row>
    <row r="93" spans="1:45" s="44" customFormat="1" ht="18" customHeight="1">
      <c r="A93" s="167"/>
      <c r="B93" s="153" t="s">
        <v>30</v>
      </c>
      <c r="C93" s="23" t="s">
        <v>80</v>
      </c>
      <c r="D93" s="24"/>
      <c r="E93" s="4"/>
      <c r="F93" s="4"/>
      <c r="G93" s="4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112">
        <v>1</v>
      </c>
      <c r="Y93" s="26"/>
      <c r="Z93" s="26"/>
      <c r="AA93" s="26"/>
      <c r="AB93" s="26"/>
      <c r="AC93" s="26"/>
      <c r="AD93" s="26"/>
      <c r="AE93" s="26"/>
      <c r="AF93" s="110">
        <v>1</v>
      </c>
      <c r="AG93" s="42"/>
      <c r="AH93" s="26"/>
      <c r="AI93" s="26"/>
      <c r="AJ93" s="43"/>
      <c r="AK93" s="26"/>
      <c r="AL93" s="26"/>
      <c r="AM93" s="7"/>
      <c r="AN93" s="7"/>
      <c r="AO93" s="7"/>
      <c r="AP93" s="7"/>
      <c r="AQ93" s="7">
        <f t="shared" si="27"/>
        <v>2</v>
      </c>
      <c r="AR93" s="3">
        <f>34*1</f>
        <v>34</v>
      </c>
      <c r="AS93" s="8">
        <f t="shared" si="28"/>
        <v>5.8823529411764705E-2</v>
      </c>
    </row>
    <row r="94" spans="1:45" s="44" customFormat="1" ht="15.75" customHeight="1">
      <c r="A94" s="167"/>
      <c r="B94" s="168"/>
      <c r="C94" s="23" t="s">
        <v>81</v>
      </c>
      <c r="D94" s="24"/>
      <c r="E94" s="4"/>
      <c r="F94" s="4"/>
      <c r="G94" s="4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112">
        <v>1</v>
      </c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42"/>
      <c r="AK94" s="26"/>
      <c r="AL94" s="26"/>
      <c r="AM94" s="7"/>
      <c r="AN94" s="7"/>
      <c r="AO94" s="7"/>
      <c r="AP94" s="7"/>
      <c r="AQ94" s="7">
        <f t="shared" si="27"/>
        <v>1</v>
      </c>
      <c r="AR94" s="3">
        <f t="shared" ref="AR94:AR100" si="33">34*1</f>
        <v>34</v>
      </c>
      <c r="AS94" s="8">
        <f t="shared" si="28"/>
        <v>2.9411764705882353E-2</v>
      </c>
    </row>
    <row r="95" spans="1:45" s="44" customFormat="1" ht="18" customHeight="1">
      <c r="A95" s="167"/>
      <c r="B95" s="153" t="s">
        <v>29</v>
      </c>
      <c r="C95" s="23" t="s">
        <v>80</v>
      </c>
      <c r="D95" s="21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3"/>
      <c r="AG95" s="115">
        <v>1</v>
      </c>
      <c r="AH95" s="4"/>
      <c r="AI95" s="26"/>
      <c r="AJ95" s="7"/>
      <c r="AK95" s="3"/>
      <c r="AL95" s="4"/>
      <c r="AM95" s="7"/>
      <c r="AN95" s="7"/>
      <c r="AO95" s="7"/>
      <c r="AP95" s="7"/>
      <c r="AQ95" s="7">
        <f t="shared" si="27"/>
        <v>1</v>
      </c>
      <c r="AR95" s="3">
        <f t="shared" si="33"/>
        <v>34</v>
      </c>
      <c r="AS95" s="8">
        <f t="shared" si="28"/>
        <v>2.9411764705882353E-2</v>
      </c>
    </row>
    <row r="96" spans="1:45" s="44" customFormat="1" ht="15.75" customHeight="1">
      <c r="A96" s="167"/>
      <c r="B96" s="168"/>
      <c r="C96" s="23" t="s">
        <v>81</v>
      </c>
      <c r="D96" s="21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3"/>
      <c r="AG96" s="3"/>
      <c r="AH96" s="4"/>
      <c r="AI96" s="26"/>
      <c r="AJ96" s="7"/>
      <c r="AK96" s="3"/>
      <c r="AL96" s="4"/>
      <c r="AM96" s="7"/>
      <c r="AN96" s="7"/>
      <c r="AO96" s="7"/>
      <c r="AP96" s="7"/>
      <c r="AQ96" s="7">
        <f t="shared" si="27"/>
        <v>0</v>
      </c>
      <c r="AR96" s="3">
        <f t="shared" si="33"/>
        <v>34</v>
      </c>
      <c r="AS96" s="8">
        <f t="shared" si="28"/>
        <v>0</v>
      </c>
    </row>
    <row r="97" spans="1:45" s="44" customFormat="1" ht="18" customHeight="1">
      <c r="A97" s="167"/>
      <c r="B97" s="127" t="s">
        <v>51</v>
      </c>
      <c r="C97" s="23" t="s">
        <v>80</v>
      </c>
      <c r="D97" s="21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3"/>
      <c r="AG97" s="3"/>
      <c r="AH97" s="4"/>
      <c r="AI97" s="26"/>
      <c r="AJ97" s="7"/>
      <c r="AK97" s="3"/>
      <c r="AL97" s="4"/>
      <c r="AM97" s="7"/>
      <c r="AN97" s="7"/>
      <c r="AO97" s="7"/>
      <c r="AP97" s="7"/>
      <c r="AQ97" s="7">
        <f t="shared" si="27"/>
        <v>0</v>
      </c>
      <c r="AR97" s="3">
        <f t="shared" si="33"/>
        <v>34</v>
      </c>
      <c r="AS97" s="8">
        <f t="shared" si="28"/>
        <v>0</v>
      </c>
    </row>
    <row r="98" spans="1:45" s="44" customFormat="1" ht="14.25" customHeight="1">
      <c r="A98" s="167"/>
      <c r="B98" s="127"/>
      <c r="C98" s="23" t="s">
        <v>81</v>
      </c>
      <c r="D98" s="21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3"/>
      <c r="AG98" s="3"/>
      <c r="AH98" s="4"/>
      <c r="AI98" s="26"/>
      <c r="AJ98" s="7"/>
      <c r="AK98" s="3"/>
      <c r="AL98" s="4"/>
      <c r="AM98" s="7"/>
      <c r="AN98" s="7"/>
      <c r="AO98" s="7"/>
      <c r="AP98" s="7"/>
      <c r="AQ98" s="7">
        <f t="shared" si="27"/>
        <v>0</v>
      </c>
      <c r="AR98" s="3">
        <f t="shared" si="33"/>
        <v>34</v>
      </c>
      <c r="AS98" s="8">
        <f t="shared" si="28"/>
        <v>0</v>
      </c>
    </row>
    <row r="99" spans="1:45" s="44" customFormat="1" ht="12.75" customHeight="1">
      <c r="A99" s="167"/>
      <c r="B99" s="153" t="s">
        <v>52</v>
      </c>
      <c r="C99" s="23" t="s">
        <v>80</v>
      </c>
      <c r="D99" s="21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3"/>
      <c r="AG99" s="3"/>
      <c r="AH99" s="4"/>
      <c r="AI99" s="26"/>
      <c r="AJ99" s="7"/>
      <c r="AK99" s="3"/>
      <c r="AL99" s="4"/>
      <c r="AM99" s="7"/>
      <c r="AN99" s="7"/>
      <c r="AO99" s="7"/>
      <c r="AP99" s="7"/>
      <c r="AQ99" s="7">
        <f t="shared" si="27"/>
        <v>0</v>
      </c>
      <c r="AR99" s="3">
        <f t="shared" si="33"/>
        <v>34</v>
      </c>
      <c r="AS99" s="8">
        <f t="shared" si="28"/>
        <v>0</v>
      </c>
    </row>
    <row r="100" spans="1:45" s="44" customFormat="1" ht="12.75" customHeight="1">
      <c r="A100" s="167"/>
      <c r="B100" s="168"/>
      <c r="C100" s="23" t="s">
        <v>81</v>
      </c>
      <c r="D100" s="21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3"/>
      <c r="AG100" s="3"/>
      <c r="AH100" s="4"/>
      <c r="AI100" s="26"/>
      <c r="AJ100" s="7"/>
      <c r="AK100" s="3"/>
      <c r="AL100" s="4"/>
      <c r="AM100" s="7"/>
      <c r="AN100" s="7"/>
      <c r="AO100" s="7"/>
      <c r="AP100" s="7"/>
      <c r="AQ100" s="7">
        <f t="shared" si="27"/>
        <v>0</v>
      </c>
      <c r="AR100" s="3">
        <f t="shared" si="33"/>
        <v>34</v>
      </c>
      <c r="AS100" s="8">
        <f t="shared" si="28"/>
        <v>0</v>
      </c>
    </row>
    <row r="101" spans="1:45" s="44" customFormat="1" ht="15" customHeight="1">
      <c r="A101" s="167"/>
      <c r="B101" s="127" t="s">
        <v>79</v>
      </c>
      <c r="C101" s="23" t="s">
        <v>80</v>
      </c>
      <c r="D101" s="24"/>
      <c r="E101" s="4"/>
      <c r="F101" s="4"/>
      <c r="G101" s="4"/>
      <c r="H101" s="4"/>
      <c r="I101" s="4"/>
      <c r="J101" s="112">
        <v>1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3"/>
      <c r="AI101" s="3"/>
      <c r="AJ101" s="7"/>
      <c r="AK101" s="26"/>
      <c r="AL101" s="4"/>
      <c r="AM101" s="7"/>
      <c r="AN101" s="7"/>
      <c r="AO101" s="7"/>
      <c r="AP101" s="7"/>
      <c r="AQ101" s="7">
        <f t="shared" si="27"/>
        <v>1</v>
      </c>
      <c r="AR101" s="3">
        <f>34*2</f>
        <v>68</v>
      </c>
      <c r="AS101" s="8">
        <f t="shared" si="28"/>
        <v>1.4705882352941176E-2</v>
      </c>
    </row>
    <row r="102" spans="1:45" s="44" customFormat="1" ht="12.75" customHeight="1">
      <c r="A102" s="167"/>
      <c r="B102" s="127"/>
      <c r="C102" s="23" t="s">
        <v>81</v>
      </c>
      <c r="D102" s="24"/>
      <c r="E102" s="4"/>
      <c r="F102" s="4"/>
      <c r="G102" s="4"/>
      <c r="H102" s="4"/>
      <c r="I102" s="4"/>
      <c r="J102" s="112">
        <v>1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3"/>
      <c r="AI102" s="3"/>
      <c r="AJ102" s="7"/>
      <c r="AK102" s="26"/>
      <c r="AL102" s="4"/>
      <c r="AM102" s="7"/>
      <c r="AN102" s="7"/>
      <c r="AO102" s="7"/>
      <c r="AP102" s="7"/>
      <c r="AQ102" s="7">
        <f t="shared" si="27"/>
        <v>1</v>
      </c>
      <c r="AR102" s="3">
        <f t="shared" ref="AR102:AR104" si="34">34*2</f>
        <v>68</v>
      </c>
      <c r="AS102" s="8">
        <f t="shared" si="28"/>
        <v>1.4705882352941176E-2</v>
      </c>
    </row>
    <row r="103" spans="1:45" s="44" customFormat="1" ht="15" customHeight="1">
      <c r="A103" s="167"/>
      <c r="B103" s="153" t="s">
        <v>70</v>
      </c>
      <c r="C103" s="23" t="s">
        <v>80</v>
      </c>
      <c r="D103" s="2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3"/>
      <c r="AI103" s="3"/>
      <c r="AJ103" s="7"/>
      <c r="AK103" s="26"/>
      <c r="AL103" s="4"/>
      <c r="AM103" s="7"/>
      <c r="AN103" s="7"/>
      <c r="AO103" s="7"/>
      <c r="AP103" s="7"/>
      <c r="AQ103" s="7">
        <f t="shared" si="27"/>
        <v>0</v>
      </c>
      <c r="AR103" s="3">
        <f t="shared" si="34"/>
        <v>68</v>
      </c>
      <c r="AS103" s="8">
        <f t="shared" si="28"/>
        <v>0</v>
      </c>
    </row>
    <row r="104" spans="1:45" s="44" customFormat="1" ht="14.25" customHeight="1">
      <c r="A104" s="167"/>
      <c r="B104" s="168"/>
      <c r="C104" s="23" t="s">
        <v>81</v>
      </c>
      <c r="D104" s="2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3"/>
      <c r="AI104" s="3"/>
      <c r="AJ104" s="7"/>
      <c r="AK104" s="26"/>
      <c r="AL104" s="4"/>
      <c r="AM104" s="7"/>
      <c r="AN104" s="7"/>
      <c r="AO104" s="7"/>
      <c r="AP104" s="7"/>
      <c r="AQ104" s="7">
        <f t="shared" si="27"/>
        <v>0</v>
      </c>
      <c r="AR104" s="3">
        <f t="shared" si="34"/>
        <v>68</v>
      </c>
      <c r="AS104" s="8">
        <f t="shared" si="28"/>
        <v>0</v>
      </c>
    </row>
    <row r="105" spans="1:45" s="44" customFormat="1" ht="27" customHeight="1">
      <c r="A105" s="147"/>
      <c r="B105" s="147"/>
      <c r="C105" s="147"/>
      <c r="D105" s="147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3"/>
      <c r="AN105" s="63"/>
      <c r="AO105" s="63"/>
      <c r="AP105" s="63"/>
      <c r="AQ105" s="63"/>
      <c r="AR105" s="63"/>
      <c r="AS105" s="63"/>
    </row>
    <row r="106" spans="1:45" s="2" customFormat="1" ht="116.25" customHeight="1">
      <c r="A106" s="199" t="s">
        <v>31</v>
      </c>
      <c r="B106" s="200"/>
      <c r="C106" s="200"/>
      <c r="D106" s="201"/>
      <c r="E106" s="195" t="s">
        <v>40</v>
      </c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96"/>
      <c r="AE106" s="196"/>
      <c r="AF106" s="196"/>
      <c r="AG106" s="196"/>
      <c r="AH106" s="196"/>
      <c r="AI106" s="196"/>
      <c r="AJ106" s="196"/>
      <c r="AK106" s="196"/>
      <c r="AL106" s="196"/>
      <c r="AM106" s="196"/>
      <c r="AN106" s="196"/>
      <c r="AO106" s="196"/>
      <c r="AP106" s="197"/>
      <c r="AQ106" s="135" t="s">
        <v>20</v>
      </c>
      <c r="AR106" s="159" t="s">
        <v>22</v>
      </c>
      <c r="AS106" s="162" t="s">
        <v>21</v>
      </c>
    </row>
    <row r="107" spans="1:45" s="2" customFormat="1" ht="21.75" customHeight="1">
      <c r="A107" s="149" t="s">
        <v>0</v>
      </c>
      <c r="B107" s="165"/>
      <c r="C107" s="150"/>
      <c r="D107" s="22" t="s">
        <v>18</v>
      </c>
      <c r="E107" s="132" t="s">
        <v>1</v>
      </c>
      <c r="F107" s="133"/>
      <c r="G107" s="133"/>
      <c r="H107" s="134"/>
      <c r="I107" s="132" t="s">
        <v>2</v>
      </c>
      <c r="J107" s="133"/>
      <c r="K107" s="133"/>
      <c r="L107" s="134"/>
      <c r="M107" s="132" t="s">
        <v>3</v>
      </c>
      <c r="N107" s="133"/>
      <c r="O107" s="133"/>
      <c r="P107" s="134"/>
      <c r="Q107" s="132" t="s">
        <v>4</v>
      </c>
      <c r="R107" s="133"/>
      <c r="S107" s="133"/>
      <c r="T107" s="134"/>
      <c r="U107" s="132" t="s">
        <v>5</v>
      </c>
      <c r="V107" s="133"/>
      <c r="W107" s="134"/>
      <c r="X107" s="132" t="s">
        <v>6</v>
      </c>
      <c r="Y107" s="133"/>
      <c r="Z107" s="133"/>
      <c r="AA107" s="134"/>
      <c r="AB107" s="132" t="s">
        <v>7</v>
      </c>
      <c r="AC107" s="133"/>
      <c r="AD107" s="134"/>
      <c r="AE107" s="132" t="s">
        <v>8</v>
      </c>
      <c r="AF107" s="133"/>
      <c r="AG107" s="133"/>
      <c r="AH107" s="133"/>
      <c r="AI107" s="134"/>
      <c r="AJ107" s="132" t="s">
        <v>9</v>
      </c>
      <c r="AK107" s="133"/>
      <c r="AL107" s="134"/>
      <c r="AM107" s="132" t="s">
        <v>10</v>
      </c>
      <c r="AN107" s="133"/>
      <c r="AO107" s="133"/>
      <c r="AP107" s="134"/>
      <c r="AQ107" s="136"/>
      <c r="AR107" s="160"/>
      <c r="AS107" s="163"/>
    </row>
    <row r="108" spans="1:45" s="6" customFormat="1" ht="11.25" customHeight="1">
      <c r="A108" s="151"/>
      <c r="B108" s="166"/>
      <c r="C108" s="152"/>
      <c r="D108" s="22" t="s">
        <v>19</v>
      </c>
      <c r="E108" s="5">
        <v>1</v>
      </c>
      <c r="F108" s="5">
        <v>2</v>
      </c>
      <c r="G108" s="5">
        <v>3</v>
      </c>
      <c r="H108" s="5">
        <v>4</v>
      </c>
      <c r="I108" s="5">
        <v>5</v>
      </c>
      <c r="J108" s="5">
        <v>6</v>
      </c>
      <c r="K108" s="5">
        <v>7</v>
      </c>
      <c r="L108" s="5">
        <v>8</v>
      </c>
      <c r="M108" s="5">
        <v>9</v>
      </c>
      <c r="N108" s="5">
        <v>10</v>
      </c>
      <c r="O108" s="5">
        <v>11</v>
      </c>
      <c r="P108" s="5">
        <v>12</v>
      </c>
      <c r="Q108" s="5">
        <v>13</v>
      </c>
      <c r="R108" s="5">
        <v>14</v>
      </c>
      <c r="S108" s="5">
        <v>15</v>
      </c>
      <c r="T108" s="5">
        <v>16</v>
      </c>
      <c r="U108" s="5">
        <v>17</v>
      </c>
      <c r="V108" s="5">
        <v>18</v>
      </c>
      <c r="W108" s="5">
        <v>19</v>
      </c>
      <c r="X108" s="5">
        <v>20</v>
      </c>
      <c r="Y108" s="5">
        <v>21</v>
      </c>
      <c r="Z108" s="5">
        <v>22</v>
      </c>
      <c r="AA108" s="5">
        <v>23</v>
      </c>
      <c r="AB108" s="5">
        <v>24</v>
      </c>
      <c r="AC108" s="5">
        <v>25</v>
      </c>
      <c r="AD108" s="5">
        <v>26</v>
      </c>
      <c r="AE108" s="5">
        <v>27</v>
      </c>
      <c r="AF108" s="5">
        <v>28</v>
      </c>
      <c r="AG108" s="5">
        <v>29</v>
      </c>
      <c r="AH108" s="5">
        <v>30</v>
      </c>
      <c r="AI108" s="5">
        <v>31</v>
      </c>
      <c r="AJ108" s="5">
        <v>32</v>
      </c>
      <c r="AK108" s="5">
        <v>33</v>
      </c>
      <c r="AL108" s="5">
        <v>34</v>
      </c>
      <c r="AM108" s="5">
        <v>35</v>
      </c>
      <c r="AN108" s="5">
        <v>36</v>
      </c>
      <c r="AO108" s="5">
        <v>37</v>
      </c>
      <c r="AP108" s="5">
        <v>38</v>
      </c>
      <c r="AQ108" s="137"/>
      <c r="AR108" s="161"/>
      <c r="AS108" s="164"/>
    </row>
    <row r="109" spans="1:45" ht="12.75" customHeight="1">
      <c r="A109" s="198" t="s">
        <v>25</v>
      </c>
      <c r="B109" s="153" t="s">
        <v>13</v>
      </c>
      <c r="C109" s="50" t="s">
        <v>94</v>
      </c>
      <c r="D109" s="51"/>
      <c r="E109" s="26"/>
      <c r="F109" s="26">
        <v>1</v>
      </c>
      <c r="G109" s="26"/>
      <c r="H109" s="26"/>
      <c r="I109" s="26"/>
      <c r="J109" s="26"/>
      <c r="K109" s="26">
        <v>1</v>
      </c>
      <c r="L109" s="26"/>
      <c r="M109" s="26"/>
      <c r="N109" s="26">
        <v>1</v>
      </c>
      <c r="O109" s="26">
        <v>1</v>
      </c>
      <c r="P109" s="26"/>
      <c r="Q109" s="26"/>
      <c r="R109" s="26">
        <v>1</v>
      </c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43"/>
      <c r="AN109" s="43"/>
      <c r="AO109" s="43"/>
      <c r="AP109" s="43"/>
      <c r="AQ109" s="7">
        <f t="shared" ref="AQ109:AQ130" si="35">SUM(E109:AP109)</f>
        <v>5</v>
      </c>
      <c r="AR109" s="3">
        <f>34*6</f>
        <v>204</v>
      </c>
      <c r="AS109" s="8">
        <f t="shared" ref="AS109:AS130" si="36">AQ109/AR109</f>
        <v>2.4509803921568627E-2</v>
      </c>
    </row>
    <row r="110" spans="1:45">
      <c r="A110" s="198"/>
      <c r="B110" s="168"/>
      <c r="C110" s="50" t="s">
        <v>95</v>
      </c>
      <c r="D110" s="51"/>
      <c r="E110" s="26"/>
      <c r="F110" s="26">
        <v>1</v>
      </c>
      <c r="G110" s="26"/>
      <c r="H110" s="26"/>
      <c r="I110" s="26"/>
      <c r="J110" s="26"/>
      <c r="K110" s="26">
        <v>1</v>
      </c>
      <c r="L110" s="26"/>
      <c r="M110" s="26"/>
      <c r="N110" s="26">
        <v>1</v>
      </c>
      <c r="O110" s="26">
        <v>1</v>
      </c>
      <c r="P110" s="26"/>
      <c r="Q110" s="26"/>
      <c r="R110" s="26">
        <v>1</v>
      </c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43"/>
      <c r="AN110" s="43"/>
      <c r="AO110" s="43"/>
      <c r="AP110" s="43"/>
      <c r="AQ110" s="7">
        <f t="shared" si="35"/>
        <v>5</v>
      </c>
      <c r="AR110" s="3">
        <f t="shared" ref="AR110" si="37">34*6</f>
        <v>204</v>
      </c>
      <c r="AS110" s="8">
        <f t="shared" si="36"/>
        <v>2.4509803921568627E-2</v>
      </c>
    </row>
    <row r="111" spans="1:45" ht="12.75" customHeight="1">
      <c r="A111" s="198"/>
      <c r="B111" s="153" t="s">
        <v>27</v>
      </c>
      <c r="C111" s="50" t="s">
        <v>94</v>
      </c>
      <c r="D111" s="51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>
        <v>1</v>
      </c>
      <c r="AH111" s="26"/>
      <c r="AI111" s="26"/>
      <c r="AJ111" s="26"/>
      <c r="AK111" s="26"/>
      <c r="AL111" s="26">
        <v>1</v>
      </c>
      <c r="AM111" s="43"/>
      <c r="AN111" s="43"/>
      <c r="AO111" s="43"/>
      <c r="AP111" s="43"/>
      <c r="AQ111" s="7">
        <f t="shared" si="35"/>
        <v>2</v>
      </c>
      <c r="AR111" s="3">
        <f>34*3</f>
        <v>102</v>
      </c>
      <c r="AS111" s="8">
        <f t="shared" si="36"/>
        <v>1.9607843137254902E-2</v>
      </c>
    </row>
    <row r="112" spans="1:45">
      <c r="A112" s="198"/>
      <c r="B112" s="168"/>
      <c r="C112" s="50" t="s">
        <v>95</v>
      </c>
      <c r="D112" s="51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43"/>
      <c r="AN112" s="43"/>
      <c r="AO112" s="43"/>
      <c r="AP112" s="43"/>
      <c r="AQ112" s="7">
        <f t="shared" si="35"/>
        <v>0</v>
      </c>
      <c r="AR112" s="3">
        <f t="shared" ref="AR112:AR114" si="38">34*3</f>
        <v>102</v>
      </c>
      <c r="AS112" s="8">
        <f t="shared" si="36"/>
        <v>0</v>
      </c>
    </row>
    <row r="113" spans="1:45" ht="12.75" customHeight="1">
      <c r="A113" s="198"/>
      <c r="B113" s="153" t="s">
        <v>12</v>
      </c>
      <c r="C113" s="50" t="s">
        <v>94</v>
      </c>
      <c r="D113" s="51"/>
      <c r="E113" s="26"/>
      <c r="F113" s="26"/>
      <c r="G113" s="26"/>
      <c r="H113" s="26"/>
      <c r="I113" s="26"/>
      <c r="J113" s="26">
        <v>1</v>
      </c>
      <c r="K113" s="26"/>
      <c r="L113" s="26">
        <v>1</v>
      </c>
      <c r="M113" s="26"/>
      <c r="N113" s="26"/>
      <c r="O113" s="26"/>
      <c r="P113" s="26"/>
      <c r="Q113" s="26">
        <v>1</v>
      </c>
      <c r="R113" s="26"/>
      <c r="S113" s="26"/>
      <c r="T113" s="26">
        <v>1</v>
      </c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43"/>
      <c r="AN113" s="43"/>
      <c r="AO113" s="43"/>
      <c r="AP113" s="43"/>
      <c r="AQ113" s="7">
        <f t="shared" si="35"/>
        <v>4</v>
      </c>
      <c r="AR113" s="3">
        <f t="shared" si="38"/>
        <v>102</v>
      </c>
      <c r="AS113" s="8">
        <f t="shared" si="36"/>
        <v>3.9215686274509803E-2</v>
      </c>
    </row>
    <row r="114" spans="1:45" ht="12.75" customHeight="1">
      <c r="A114" s="198"/>
      <c r="B114" s="168"/>
      <c r="C114" s="50" t="s">
        <v>95</v>
      </c>
      <c r="D114" s="51"/>
      <c r="E114" s="26"/>
      <c r="F114" s="26"/>
      <c r="G114" s="26"/>
      <c r="H114" s="26"/>
      <c r="I114" s="26"/>
      <c r="J114" s="26">
        <v>1</v>
      </c>
      <c r="K114" s="26"/>
      <c r="L114" s="26">
        <v>1</v>
      </c>
      <c r="M114" s="26"/>
      <c r="N114" s="26"/>
      <c r="O114" s="26"/>
      <c r="P114" s="26"/>
      <c r="Q114" s="26">
        <v>1</v>
      </c>
      <c r="R114" s="26"/>
      <c r="S114" s="26"/>
      <c r="T114" s="26">
        <v>1</v>
      </c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43"/>
      <c r="AJ114" s="43"/>
      <c r="AK114" s="26"/>
      <c r="AL114" s="26"/>
      <c r="AM114" s="43"/>
      <c r="AN114" s="43"/>
      <c r="AO114" s="43"/>
      <c r="AP114" s="43"/>
      <c r="AQ114" s="7">
        <f t="shared" si="35"/>
        <v>4</v>
      </c>
      <c r="AR114" s="3">
        <f t="shared" si="38"/>
        <v>102</v>
      </c>
      <c r="AS114" s="8">
        <f t="shared" si="36"/>
        <v>3.9215686274509803E-2</v>
      </c>
    </row>
    <row r="115" spans="1:45" ht="12.75" customHeight="1">
      <c r="A115" s="198"/>
      <c r="B115" s="153" t="s">
        <v>11</v>
      </c>
      <c r="C115" s="50" t="s">
        <v>94</v>
      </c>
      <c r="D115" s="51"/>
      <c r="E115" s="26"/>
      <c r="F115" s="26"/>
      <c r="G115" s="26"/>
      <c r="H115" s="26"/>
      <c r="I115" s="26">
        <v>1</v>
      </c>
      <c r="J115" s="26"/>
      <c r="K115" s="26"/>
      <c r="L115" s="26"/>
      <c r="M115" s="26"/>
      <c r="N115" s="26"/>
      <c r="O115" s="26"/>
      <c r="P115" s="26"/>
      <c r="Q115" s="26"/>
      <c r="R115" s="26">
        <v>1</v>
      </c>
      <c r="S115" s="26"/>
      <c r="T115" s="26"/>
      <c r="U115" s="26"/>
      <c r="V115" s="26"/>
      <c r="W115" s="26">
        <v>1</v>
      </c>
      <c r="X115" s="26">
        <v>1</v>
      </c>
      <c r="Y115" s="26"/>
      <c r="Z115" s="26"/>
      <c r="AA115" s="26"/>
      <c r="AB115" s="26"/>
      <c r="AC115" s="26"/>
      <c r="AD115" s="26"/>
      <c r="AE115" s="26">
        <v>1</v>
      </c>
      <c r="AF115" s="26">
        <v>1</v>
      </c>
      <c r="AG115" s="26"/>
      <c r="AH115" s="26"/>
      <c r="AI115" s="43">
        <v>1</v>
      </c>
      <c r="AJ115" s="43"/>
      <c r="AK115" s="26">
        <v>1</v>
      </c>
      <c r="AL115" s="26"/>
      <c r="AM115" s="43"/>
      <c r="AN115" s="43"/>
      <c r="AO115" s="43"/>
      <c r="AP115" s="43"/>
      <c r="AQ115" s="7">
        <f t="shared" si="35"/>
        <v>8</v>
      </c>
      <c r="AR115" s="3">
        <f>34*5</f>
        <v>170</v>
      </c>
      <c r="AS115" s="8">
        <f t="shared" si="36"/>
        <v>4.7058823529411764E-2</v>
      </c>
    </row>
    <row r="116" spans="1:45" ht="12.75" customHeight="1">
      <c r="A116" s="198"/>
      <c r="B116" s="168"/>
      <c r="C116" s="50" t="s">
        <v>95</v>
      </c>
      <c r="D116" s="51"/>
      <c r="E116" s="26"/>
      <c r="F116" s="26"/>
      <c r="G116" s="26"/>
      <c r="H116" s="26"/>
      <c r="I116" s="26">
        <v>1</v>
      </c>
      <c r="J116" s="26"/>
      <c r="K116" s="26"/>
      <c r="L116" s="26"/>
      <c r="M116" s="26"/>
      <c r="N116" s="26"/>
      <c r="O116" s="26"/>
      <c r="P116" s="26"/>
      <c r="Q116" s="26"/>
      <c r="R116" s="26">
        <v>1</v>
      </c>
      <c r="S116" s="26"/>
      <c r="T116" s="26"/>
      <c r="U116" s="26"/>
      <c r="V116" s="26"/>
      <c r="W116" s="26">
        <v>1</v>
      </c>
      <c r="X116" s="26">
        <v>1</v>
      </c>
      <c r="Y116" s="26"/>
      <c r="Z116" s="26"/>
      <c r="AA116" s="26"/>
      <c r="AB116" s="26"/>
      <c r="AC116" s="26"/>
      <c r="AD116" s="26"/>
      <c r="AE116" s="26">
        <v>1</v>
      </c>
      <c r="AF116" s="26">
        <v>1</v>
      </c>
      <c r="AG116" s="26"/>
      <c r="AH116" s="26"/>
      <c r="AI116" s="43">
        <v>1</v>
      </c>
      <c r="AJ116" s="43"/>
      <c r="AK116" s="26">
        <v>1</v>
      </c>
      <c r="AL116" s="26"/>
      <c r="AM116" s="43"/>
      <c r="AN116" s="43"/>
      <c r="AO116" s="43"/>
      <c r="AP116" s="43"/>
      <c r="AQ116" s="7">
        <f t="shared" si="35"/>
        <v>8</v>
      </c>
      <c r="AR116" s="3">
        <f t="shared" ref="AR116" si="39">34*5</f>
        <v>170</v>
      </c>
      <c r="AS116" s="8">
        <f t="shared" si="36"/>
        <v>4.7058823529411764E-2</v>
      </c>
    </row>
    <row r="117" spans="1:45">
      <c r="A117" s="198"/>
      <c r="B117" s="153" t="s">
        <v>28</v>
      </c>
      <c r="C117" s="50" t="s">
        <v>94</v>
      </c>
      <c r="D117" s="51"/>
      <c r="E117" s="26"/>
      <c r="F117" s="26">
        <v>1</v>
      </c>
      <c r="G117" s="26"/>
      <c r="H117" s="26"/>
      <c r="I117" s="26"/>
      <c r="J117" s="26">
        <v>1</v>
      </c>
      <c r="K117" s="26"/>
      <c r="L117" s="26"/>
      <c r="M117" s="26"/>
      <c r="N117" s="26"/>
      <c r="O117" s="26"/>
      <c r="P117" s="26"/>
      <c r="Q117" s="26"/>
      <c r="R117" s="26">
        <v>1</v>
      </c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43"/>
      <c r="AJ117" s="43"/>
      <c r="AK117" s="26"/>
      <c r="AL117" s="26"/>
      <c r="AM117" s="43"/>
      <c r="AN117" s="43"/>
      <c r="AO117" s="43"/>
      <c r="AP117" s="43"/>
      <c r="AQ117" s="7">
        <f t="shared" si="35"/>
        <v>3</v>
      </c>
      <c r="AR117" s="3">
        <f>34*3</f>
        <v>102</v>
      </c>
      <c r="AS117" s="8">
        <f t="shared" si="36"/>
        <v>2.9411764705882353E-2</v>
      </c>
    </row>
    <row r="118" spans="1:45">
      <c r="A118" s="198"/>
      <c r="B118" s="168"/>
      <c r="C118" s="50" t="s">
        <v>95</v>
      </c>
      <c r="D118" s="51"/>
      <c r="E118" s="26"/>
      <c r="F118" s="26">
        <v>1</v>
      </c>
      <c r="G118" s="26"/>
      <c r="H118" s="26"/>
      <c r="I118" s="26"/>
      <c r="J118" s="26">
        <v>1</v>
      </c>
      <c r="K118" s="26"/>
      <c r="L118" s="26"/>
      <c r="M118" s="26"/>
      <c r="N118" s="26"/>
      <c r="O118" s="26"/>
      <c r="P118" s="26"/>
      <c r="Q118" s="26"/>
      <c r="R118" s="26">
        <v>1</v>
      </c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43"/>
      <c r="AJ118" s="43"/>
      <c r="AK118" s="26"/>
      <c r="AL118" s="26"/>
      <c r="AM118" s="43"/>
      <c r="AN118" s="43"/>
      <c r="AO118" s="43"/>
      <c r="AP118" s="43"/>
      <c r="AQ118" s="7">
        <f t="shared" si="35"/>
        <v>3</v>
      </c>
      <c r="AR118" s="3">
        <f t="shared" ref="AR118" si="40">34*3</f>
        <v>102</v>
      </c>
      <c r="AS118" s="8">
        <f t="shared" si="36"/>
        <v>2.9411764705882353E-2</v>
      </c>
    </row>
    <row r="119" spans="1:45" ht="12.75" customHeight="1">
      <c r="A119" s="198"/>
      <c r="B119" s="153" t="s">
        <v>30</v>
      </c>
      <c r="C119" s="50" t="s">
        <v>94</v>
      </c>
      <c r="D119" s="51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42"/>
      <c r="AH119" s="26"/>
      <c r="AI119" s="26"/>
      <c r="AJ119" s="43"/>
      <c r="AK119" s="26"/>
      <c r="AL119" s="26"/>
      <c r="AM119" s="43"/>
      <c r="AN119" s="43"/>
      <c r="AO119" s="43"/>
      <c r="AP119" s="43"/>
      <c r="AQ119" s="7">
        <f t="shared" si="35"/>
        <v>0</v>
      </c>
      <c r="AR119" s="3">
        <f>34*1</f>
        <v>34</v>
      </c>
      <c r="AS119" s="8">
        <f t="shared" si="36"/>
        <v>0</v>
      </c>
    </row>
    <row r="120" spans="1:45" ht="12.75" customHeight="1">
      <c r="A120" s="198"/>
      <c r="B120" s="168"/>
      <c r="C120" s="50" t="s">
        <v>95</v>
      </c>
      <c r="D120" s="51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42"/>
      <c r="AK120" s="26"/>
      <c r="AL120" s="26"/>
      <c r="AM120" s="43"/>
      <c r="AN120" s="43"/>
      <c r="AO120" s="43"/>
      <c r="AP120" s="43"/>
      <c r="AQ120" s="7">
        <f t="shared" si="35"/>
        <v>0</v>
      </c>
      <c r="AR120" s="3">
        <f t="shared" ref="AR120:AR126" si="41">34*1</f>
        <v>34</v>
      </c>
      <c r="AS120" s="8">
        <f t="shared" si="36"/>
        <v>0</v>
      </c>
    </row>
    <row r="121" spans="1:45" ht="12.75" customHeight="1">
      <c r="A121" s="198"/>
      <c r="B121" s="153" t="s">
        <v>29</v>
      </c>
      <c r="C121" s="50" t="s">
        <v>94</v>
      </c>
      <c r="D121" s="51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42"/>
      <c r="AJ121" s="26"/>
      <c r="AK121" s="26"/>
      <c r="AL121" s="26"/>
      <c r="AM121" s="43"/>
      <c r="AN121" s="43"/>
      <c r="AO121" s="43"/>
      <c r="AP121" s="43"/>
      <c r="AQ121" s="7">
        <f t="shared" si="35"/>
        <v>0</v>
      </c>
      <c r="AR121" s="3">
        <f t="shared" si="41"/>
        <v>34</v>
      </c>
      <c r="AS121" s="8">
        <f t="shared" si="36"/>
        <v>0</v>
      </c>
    </row>
    <row r="122" spans="1:45" ht="12.75" customHeight="1">
      <c r="A122" s="198"/>
      <c r="B122" s="168"/>
      <c r="C122" s="50" t="s">
        <v>95</v>
      </c>
      <c r="D122" s="51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42"/>
      <c r="AG122" s="42"/>
      <c r="AH122" s="26"/>
      <c r="AI122" s="26"/>
      <c r="AJ122" s="43"/>
      <c r="AK122" s="42"/>
      <c r="AL122" s="26"/>
      <c r="AM122" s="43"/>
      <c r="AN122" s="43"/>
      <c r="AO122" s="43"/>
      <c r="AP122" s="43"/>
      <c r="AQ122" s="7">
        <f t="shared" si="35"/>
        <v>0</v>
      </c>
      <c r="AR122" s="3">
        <f t="shared" si="41"/>
        <v>34</v>
      </c>
      <c r="AS122" s="8">
        <f t="shared" si="36"/>
        <v>0</v>
      </c>
    </row>
    <row r="123" spans="1:45" ht="12.75" customHeight="1">
      <c r="A123" s="198"/>
      <c r="B123" s="127" t="s">
        <v>51</v>
      </c>
      <c r="C123" s="50" t="s">
        <v>94</v>
      </c>
      <c r="D123" s="51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42"/>
      <c r="AI123" s="42"/>
      <c r="AJ123" s="43"/>
      <c r="AK123" s="26"/>
      <c r="AL123" s="26"/>
      <c r="AM123" s="43"/>
      <c r="AN123" s="43"/>
      <c r="AO123" s="43"/>
      <c r="AP123" s="43"/>
      <c r="AQ123" s="7">
        <f t="shared" si="35"/>
        <v>0</v>
      </c>
      <c r="AR123" s="3">
        <f t="shared" si="41"/>
        <v>34</v>
      </c>
      <c r="AS123" s="8">
        <f t="shared" si="36"/>
        <v>0</v>
      </c>
    </row>
    <row r="124" spans="1:45" ht="12.75" customHeight="1">
      <c r="A124" s="198"/>
      <c r="B124" s="127"/>
      <c r="C124" s="50" t="s">
        <v>95</v>
      </c>
      <c r="D124" s="51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42"/>
      <c r="AI124" s="42"/>
      <c r="AJ124" s="43"/>
      <c r="AK124" s="26"/>
      <c r="AL124" s="26"/>
      <c r="AM124" s="43"/>
      <c r="AN124" s="43"/>
      <c r="AO124" s="43"/>
      <c r="AP124" s="43"/>
      <c r="AQ124" s="7">
        <f t="shared" si="35"/>
        <v>0</v>
      </c>
      <c r="AR124" s="3">
        <f t="shared" si="41"/>
        <v>34</v>
      </c>
      <c r="AS124" s="8">
        <f t="shared" si="36"/>
        <v>0</v>
      </c>
    </row>
    <row r="125" spans="1:45" ht="12.75" customHeight="1">
      <c r="A125" s="198"/>
      <c r="B125" s="127" t="s">
        <v>52</v>
      </c>
      <c r="C125" s="50" t="s">
        <v>94</v>
      </c>
      <c r="D125" s="51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42"/>
      <c r="AI125" s="42"/>
      <c r="AJ125" s="43"/>
      <c r="AK125" s="26"/>
      <c r="AL125" s="26"/>
      <c r="AM125" s="43"/>
      <c r="AN125" s="43"/>
      <c r="AO125" s="43"/>
      <c r="AP125" s="43"/>
      <c r="AQ125" s="7">
        <f t="shared" si="35"/>
        <v>0</v>
      </c>
      <c r="AR125" s="3">
        <f t="shared" si="41"/>
        <v>34</v>
      </c>
      <c r="AS125" s="8">
        <f t="shared" si="36"/>
        <v>0</v>
      </c>
    </row>
    <row r="126" spans="1:45" ht="12.75" customHeight="1">
      <c r="A126" s="198"/>
      <c r="B126" s="127"/>
      <c r="C126" s="50" t="s">
        <v>95</v>
      </c>
      <c r="D126" s="51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42"/>
      <c r="AI126" s="42"/>
      <c r="AJ126" s="43"/>
      <c r="AK126" s="26"/>
      <c r="AL126" s="26"/>
      <c r="AM126" s="43"/>
      <c r="AN126" s="43"/>
      <c r="AO126" s="43"/>
      <c r="AP126" s="43"/>
      <c r="AQ126" s="7">
        <f t="shared" si="35"/>
        <v>0</v>
      </c>
      <c r="AR126" s="3">
        <f t="shared" si="41"/>
        <v>34</v>
      </c>
      <c r="AS126" s="8">
        <f t="shared" si="36"/>
        <v>0</v>
      </c>
    </row>
    <row r="127" spans="1:45" ht="12.75" customHeight="1">
      <c r="A127" s="198"/>
      <c r="B127" s="127" t="s">
        <v>79</v>
      </c>
      <c r="C127" s="50" t="s">
        <v>94</v>
      </c>
      <c r="D127" s="51"/>
      <c r="E127" s="26"/>
      <c r="F127" s="26"/>
      <c r="G127" s="26">
        <v>1</v>
      </c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42"/>
      <c r="AI127" s="42"/>
      <c r="AJ127" s="43"/>
      <c r="AK127" s="26"/>
      <c r="AL127" s="26"/>
      <c r="AM127" s="43"/>
      <c r="AN127" s="43"/>
      <c r="AO127" s="43"/>
      <c r="AP127" s="43"/>
      <c r="AQ127" s="7">
        <f t="shared" si="35"/>
        <v>1</v>
      </c>
      <c r="AR127" s="3">
        <f>34*2</f>
        <v>68</v>
      </c>
      <c r="AS127" s="8">
        <f t="shared" si="36"/>
        <v>1.4705882352941176E-2</v>
      </c>
    </row>
    <row r="128" spans="1:45" ht="12.75" customHeight="1">
      <c r="A128" s="198"/>
      <c r="B128" s="127"/>
      <c r="C128" s="50" t="s">
        <v>95</v>
      </c>
      <c r="D128" s="51"/>
      <c r="E128" s="26"/>
      <c r="F128" s="26"/>
      <c r="G128" s="26">
        <v>1</v>
      </c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42"/>
      <c r="AI128" s="42"/>
      <c r="AJ128" s="43"/>
      <c r="AK128" s="26"/>
      <c r="AL128" s="26"/>
      <c r="AM128" s="43"/>
      <c r="AN128" s="43"/>
      <c r="AO128" s="43"/>
      <c r="AP128" s="43"/>
      <c r="AQ128" s="7">
        <f t="shared" si="35"/>
        <v>1</v>
      </c>
      <c r="AR128" s="3">
        <f t="shared" ref="AR128:AR130" si="42">34*2</f>
        <v>68</v>
      </c>
      <c r="AS128" s="8">
        <f t="shared" si="36"/>
        <v>1.4705882352941176E-2</v>
      </c>
    </row>
    <row r="129" spans="1:45" ht="12.75" customHeight="1">
      <c r="A129" s="198"/>
      <c r="B129" s="127" t="s">
        <v>70</v>
      </c>
      <c r="C129" s="50" t="s">
        <v>94</v>
      </c>
      <c r="D129" s="51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42"/>
      <c r="AI129" s="42"/>
      <c r="AJ129" s="43"/>
      <c r="AK129" s="26"/>
      <c r="AL129" s="26"/>
      <c r="AM129" s="43"/>
      <c r="AN129" s="43"/>
      <c r="AO129" s="43"/>
      <c r="AP129" s="43"/>
      <c r="AQ129" s="7">
        <f t="shared" si="35"/>
        <v>0</v>
      </c>
      <c r="AR129" s="3">
        <f t="shared" si="42"/>
        <v>68</v>
      </c>
      <c r="AS129" s="8">
        <f t="shared" si="36"/>
        <v>0</v>
      </c>
    </row>
    <row r="130" spans="1:45" ht="12.75" customHeight="1">
      <c r="A130" s="198"/>
      <c r="B130" s="127"/>
      <c r="C130" s="50" t="s">
        <v>95</v>
      </c>
      <c r="D130" s="51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42"/>
      <c r="AI130" s="42"/>
      <c r="AJ130" s="43"/>
      <c r="AK130" s="26"/>
      <c r="AL130" s="26"/>
      <c r="AM130" s="43"/>
      <c r="AN130" s="43"/>
      <c r="AO130" s="43"/>
      <c r="AP130" s="43"/>
      <c r="AQ130" s="7">
        <f t="shared" si="35"/>
        <v>0</v>
      </c>
      <c r="AR130" s="3">
        <f t="shared" si="42"/>
        <v>68</v>
      </c>
      <c r="AS130" s="8">
        <f t="shared" si="36"/>
        <v>0</v>
      </c>
    </row>
    <row r="131" spans="1:45" ht="27" customHeight="1">
      <c r="A131" s="63"/>
      <c r="B131" s="64"/>
      <c r="C131" s="64"/>
      <c r="D131" s="64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3"/>
      <c r="AN131" s="63"/>
      <c r="AO131" s="63"/>
      <c r="AP131" s="63"/>
      <c r="AQ131" s="63"/>
      <c r="AR131" s="63"/>
      <c r="AS131" s="63"/>
    </row>
    <row r="132" spans="1:45" s="2" customFormat="1" ht="81.75" customHeight="1">
      <c r="A132" s="171" t="s">
        <v>33</v>
      </c>
      <c r="B132" s="171"/>
      <c r="C132" s="171"/>
      <c r="D132" s="171"/>
      <c r="E132" s="126" t="s">
        <v>40</v>
      </c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  <c r="AF132" s="126"/>
      <c r="AG132" s="126"/>
      <c r="AH132" s="126"/>
      <c r="AI132" s="126"/>
      <c r="AJ132" s="126"/>
      <c r="AK132" s="126"/>
      <c r="AL132" s="126"/>
      <c r="AM132" s="126"/>
      <c r="AN132" s="126"/>
      <c r="AO132" s="126"/>
      <c r="AP132" s="126"/>
      <c r="AQ132" s="117" t="s">
        <v>20</v>
      </c>
      <c r="AR132" s="169" t="s">
        <v>22</v>
      </c>
      <c r="AS132" s="170" t="s">
        <v>21</v>
      </c>
    </row>
    <row r="133" spans="1:45" s="2" customFormat="1" ht="21.75" customHeight="1">
      <c r="A133" s="127" t="s">
        <v>0</v>
      </c>
      <c r="B133" s="127"/>
      <c r="C133" s="127"/>
      <c r="D133" s="22" t="s">
        <v>18</v>
      </c>
      <c r="E133" s="127" t="s">
        <v>1</v>
      </c>
      <c r="F133" s="127"/>
      <c r="G133" s="127"/>
      <c r="H133" s="127"/>
      <c r="I133" s="127" t="s">
        <v>2</v>
      </c>
      <c r="J133" s="127"/>
      <c r="K133" s="127"/>
      <c r="L133" s="127"/>
      <c r="M133" s="127" t="s">
        <v>3</v>
      </c>
      <c r="N133" s="127"/>
      <c r="O133" s="127"/>
      <c r="P133" s="127"/>
      <c r="Q133" s="127" t="s">
        <v>4</v>
      </c>
      <c r="R133" s="127"/>
      <c r="S133" s="127"/>
      <c r="T133" s="127"/>
      <c r="U133" s="127" t="s">
        <v>5</v>
      </c>
      <c r="V133" s="127"/>
      <c r="W133" s="127"/>
      <c r="X133" s="127" t="s">
        <v>6</v>
      </c>
      <c r="Y133" s="127"/>
      <c r="Z133" s="127"/>
      <c r="AA133" s="127"/>
      <c r="AB133" s="127" t="s">
        <v>7</v>
      </c>
      <c r="AC133" s="127"/>
      <c r="AD133" s="127"/>
      <c r="AE133" s="127" t="s">
        <v>8</v>
      </c>
      <c r="AF133" s="127"/>
      <c r="AG133" s="127"/>
      <c r="AH133" s="127"/>
      <c r="AI133" s="127"/>
      <c r="AJ133" s="127" t="s">
        <v>9</v>
      </c>
      <c r="AK133" s="127"/>
      <c r="AL133" s="127"/>
      <c r="AM133" s="127" t="s">
        <v>10</v>
      </c>
      <c r="AN133" s="127"/>
      <c r="AO133" s="127"/>
      <c r="AP133" s="127"/>
      <c r="AQ133" s="117"/>
      <c r="AR133" s="169"/>
      <c r="AS133" s="170"/>
    </row>
    <row r="134" spans="1:45" s="6" customFormat="1" ht="11.25" customHeight="1">
      <c r="A134" s="127"/>
      <c r="B134" s="127"/>
      <c r="C134" s="127"/>
      <c r="D134" s="22" t="s">
        <v>19</v>
      </c>
      <c r="E134" s="5">
        <v>1</v>
      </c>
      <c r="F134" s="5">
        <v>2</v>
      </c>
      <c r="G134" s="5">
        <v>3</v>
      </c>
      <c r="H134" s="5">
        <v>4</v>
      </c>
      <c r="I134" s="5">
        <v>5</v>
      </c>
      <c r="J134" s="5">
        <v>6</v>
      </c>
      <c r="K134" s="5">
        <v>7</v>
      </c>
      <c r="L134" s="5">
        <v>8</v>
      </c>
      <c r="M134" s="5">
        <v>9</v>
      </c>
      <c r="N134" s="5">
        <v>10</v>
      </c>
      <c r="O134" s="5">
        <v>11</v>
      </c>
      <c r="P134" s="5">
        <v>12</v>
      </c>
      <c r="Q134" s="5">
        <v>13</v>
      </c>
      <c r="R134" s="5">
        <v>14</v>
      </c>
      <c r="S134" s="5">
        <v>15</v>
      </c>
      <c r="T134" s="5">
        <v>16</v>
      </c>
      <c r="U134" s="5">
        <v>17</v>
      </c>
      <c r="V134" s="5">
        <v>18</v>
      </c>
      <c r="W134" s="5">
        <v>19</v>
      </c>
      <c r="X134" s="5">
        <v>20</v>
      </c>
      <c r="Y134" s="5">
        <v>21</v>
      </c>
      <c r="Z134" s="5">
        <v>22</v>
      </c>
      <c r="AA134" s="5">
        <v>23</v>
      </c>
      <c r="AB134" s="5">
        <v>24</v>
      </c>
      <c r="AC134" s="5">
        <v>25</v>
      </c>
      <c r="AD134" s="5">
        <v>26</v>
      </c>
      <c r="AE134" s="5">
        <v>27</v>
      </c>
      <c r="AF134" s="5">
        <v>28</v>
      </c>
      <c r="AG134" s="5">
        <v>29</v>
      </c>
      <c r="AH134" s="5">
        <v>30</v>
      </c>
      <c r="AI134" s="5">
        <v>31</v>
      </c>
      <c r="AJ134" s="5">
        <v>32</v>
      </c>
      <c r="AK134" s="5">
        <v>33</v>
      </c>
      <c r="AL134" s="5">
        <v>34</v>
      </c>
      <c r="AM134" s="5">
        <v>35</v>
      </c>
      <c r="AN134" s="5">
        <v>36</v>
      </c>
      <c r="AO134" s="5">
        <v>37</v>
      </c>
      <c r="AP134" s="5">
        <v>38</v>
      </c>
      <c r="AQ134" s="117"/>
      <c r="AR134" s="169"/>
      <c r="AS134" s="170"/>
    </row>
    <row r="135" spans="1:45" ht="12.75" customHeight="1">
      <c r="A135" s="167" t="s">
        <v>25</v>
      </c>
      <c r="B135" s="90" t="s">
        <v>13</v>
      </c>
      <c r="C135" s="50" t="s">
        <v>96</v>
      </c>
      <c r="D135" s="51"/>
      <c r="E135" s="26"/>
      <c r="F135" s="26"/>
      <c r="G135" s="26"/>
      <c r="H135" s="26">
        <v>1</v>
      </c>
      <c r="I135" s="26">
        <v>1</v>
      </c>
      <c r="J135" s="26"/>
      <c r="K135" s="26"/>
      <c r="L135" s="26">
        <v>1</v>
      </c>
      <c r="M135" s="26"/>
      <c r="N135" s="26">
        <v>1</v>
      </c>
      <c r="O135" s="26"/>
      <c r="P135" s="26">
        <v>1</v>
      </c>
      <c r="Q135" s="26"/>
      <c r="R135" s="26"/>
      <c r="S135" s="26">
        <v>1</v>
      </c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43"/>
      <c r="AN135" s="43"/>
      <c r="AO135" s="43"/>
      <c r="AP135" s="43"/>
      <c r="AQ135" s="7">
        <f t="shared" ref="AQ135:AQ149" si="43">SUM(E135:AP135)</f>
        <v>6</v>
      </c>
      <c r="AR135" s="3">
        <f>34*4</f>
        <v>136</v>
      </c>
      <c r="AS135" s="8">
        <f t="shared" ref="AS135:AS149" si="44">AQ135/AR135</f>
        <v>4.4117647058823532E-2</v>
      </c>
    </row>
    <row r="136" spans="1:45" ht="12.75" customHeight="1">
      <c r="A136" s="167"/>
      <c r="B136" s="90" t="s">
        <v>27</v>
      </c>
      <c r="C136" s="50" t="s">
        <v>96</v>
      </c>
      <c r="D136" s="51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>
        <v>1</v>
      </c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43"/>
      <c r="AN136" s="43"/>
      <c r="AO136" s="43"/>
      <c r="AP136" s="43"/>
      <c r="AQ136" s="7">
        <f t="shared" si="43"/>
        <v>1</v>
      </c>
      <c r="AR136" s="3">
        <f>34*2</f>
        <v>68</v>
      </c>
      <c r="AS136" s="8">
        <f t="shared" si="44"/>
        <v>1.4705882352941176E-2</v>
      </c>
    </row>
    <row r="137" spans="1:45">
      <c r="A137" s="167"/>
      <c r="B137" s="90" t="s">
        <v>12</v>
      </c>
      <c r="C137" s="50" t="s">
        <v>96</v>
      </c>
      <c r="D137" s="49"/>
      <c r="E137" s="26"/>
      <c r="F137" s="26"/>
      <c r="G137" s="26">
        <v>1</v>
      </c>
      <c r="H137" s="26"/>
      <c r="I137" s="26">
        <v>1</v>
      </c>
      <c r="J137" s="26"/>
      <c r="K137" s="26"/>
      <c r="L137" s="26"/>
      <c r="M137" s="26"/>
      <c r="N137" s="26">
        <v>1</v>
      </c>
      <c r="O137" s="26"/>
      <c r="P137" s="26"/>
      <c r="Q137" s="26">
        <v>1</v>
      </c>
      <c r="R137" s="26"/>
      <c r="S137" s="26"/>
      <c r="T137" s="26">
        <v>1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43"/>
      <c r="AN137" s="43"/>
      <c r="AO137" s="43"/>
      <c r="AP137" s="43"/>
      <c r="AQ137" s="7">
        <f t="shared" si="43"/>
        <v>5</v>
      </c>
      <c r="AR137" s="3">
        <f>34*3</f>
        <v>102</v>
      </c>
      <c r="AS137" s="8">
        <f t="shared" si="44"/>
        <v>4.9019607843137254E-2</v>
      </c>
    </row>
    <row r="138" spans="1:45">
      <c r="A138" s="167"/>
      <c r="B138" s="90" t="s">
        <v>91</v>
      </c>
      <c r="C138" s="50" t="s">
        <v>96</v>
      </c>
      <c r="D138" s="51"/>
      <c r="E138" s="26"/>
      <c r="F138" s="26"/>
      <c r="G138" s="26"/>
      <c r="H138" s="26"/>
      <c r="I138" s="26"/>
      <c r="J138" s="26">
        <v>1</v>
      </c>
      <c r="K138" s="26"/>
      <c r="L138" s="26"/>
      <c r="M138" s="26"/>
      <c r="N138" s="26"/>
      <c r="O138" s="26"/>
      <c r="P138" s="26"/>
      <c r="Q138" s="26">
        <v>1</v>
      </c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43"/>
      <c r="AJ138" s="43"/>
      <c r="AK138" s="26"/>
      <c r="AL138" s="26"/>
      <c r="AM138" s="43"/>
      <c r="AN138" s="43"/>
      <c r="AO138" s="43"/>
      <c r="AP138" s="43"/>
      <c r="AQ138" s="7">
        <f t="shared" si="43"/>
        <v>2</v>
      </c>
      <c r="AR138" s="3">
        <f t="shared" ref="AR138" si="45">34*3</f>
        <v>102</v>
      </c>
      <c r="AS138" s="8">
        <f t="shared" si="44"/>
        <v>1.9607843137254902E-2</v>
      </c>
    </row>
    <row r="139" spans="1:45" ht="12.75" customHeight="1">
      <c r="A139" s="167"/>
      <c r="B139" s="90" t="s">
        <v>92</v>
      </c>
      <c r="C139" s="50" t="s">
        <v>96</v>
      </c>
      <c r="D139" s="49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43"/>
      <c r="AJ139" s="43"/>
      <c r="AK139" s="26"/>
      <c r="AL139" s="26"/>
      <c r="AM139" s="43"/>
      <c r="AN139" s="43"/>
      <c r="AO139" s="43"/>
      <c r="AP139" s="43"/>
      <c r="AQ139" s="7">
        <f t="shared" si="43"/>
        <v>0</v>
      </c>
      <c r="AR139" s="3">
        <f>34*2</f>
        <v>68</v>
      </c>
      <c r="AS139" s="8">
        <f t="shared" si="44"/>
        <v>0</v>
      </c>
    </row>
    <row r="140" spans="1:45" ht="13.5" customHeight="1">
      <c r="A140" s="167"/>
      <c r="B140" s="90" t="s">
        <v>93</v>
      </c>
      <c r="C140" s="50" t="s">
        <v>96</v>
      </c>
      <c r="D140" s="49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>
        <v>1</v>
      </c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43"/>
      <c r="AJ140" s="43"/>
      <c r="AK140" s="26"/>
      <c r="AL140" s="26"/>
      <c r="AM140" s="43"/>
      <c r="AN140" s="43"/>
      <c r="AO140" s="43"/>
      <c r="AP140" s="43"/>
      <c r="AQ140" s="7">
        <f t="shared" si="43"/>
        <v>1</v>
      </c>
      <c r="AR140" s="3">
        <f>34*1</f>
        <v>34</v>
      </c>
      <c r="AS140" s="8">
        <f t="shared" si="44"/>
        <v>2.9411764705882353E-2</v>
      </c>
    </row>
    <row r="141" spans="1:45" ht="12.75" customHeight="1">
      <c r="A141" s="167"/>
      <c r="B141" s="90" t="s">
        <v>35</v>
      </c>
      <c r="C141" s="50" t="s">
        <v>96</v>
      </c>
      <c r="D141" s="51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42"/>
      <c r="AH141" s="26"/>
      <c r="AI141" s="26"/>
      <c r="AJ141" s="43"/>
      <c r="AK141" s="26"/>
      <c r="AL141" s="26"/>
      <c r="AM141" s="43"/>
      <c r="AN141" s="43"/>
      <c r="AO141" s="43"/>
      <c r="AP141" s="43"/>
      <c r="AQ141" s="7">
        <f t="shared" si="43"/>
        <v>0</v>
      </c>
      <c r="AR141" s="3">
        <f t="shared" ref="AR141" si="46">34*1</f>
        <v>34</v>
      </c>
      <c r="AS141" s="8">
        <f t="shared" si="44"/>
        <v>0</v>
      </c>
    </row>
    <row r="142" spans="1:45" ht="12.75" customHeight="1">
      <c r="A142" s="167"/>
      <c r="B142" s="90" t="s">
        <v>28</v>
      </c>
      <c r="C142" s="50" t="s">
        <v>96</v>
      </c>
      <c r="D142" s="51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42"/>
      <c r="AJ142" s="26"/>
      <c r="AK142" s="26"/>
      <c r="AL142" s="26"/>
      <c r="AM142" s="43"/>
      <c r="AN142" s="43"/>
      <c r="AO142" s="43"/>
      <c r="AP142" s="43"/>
      <c r="AQ142" s="7">
        <f t="shared" si="43"/>
        <v>0</v>
      </c>
      <c r="AR142" s="3">
        <f>34*3</f>
        <v>102</v>
      </c>
      <c r="AS142" s="8">
        <f t="shared" si="44"/>
        <v>0</v>
      </c>
    </row>
    <row r="143" spans="1:45" ht="12.75" customHeight="1">
      <c r="A143" s="167"/>
      <c r="B143" s="90" t="s">
        <v>30</v>
      </c>
      <c r="C143" s="50" t="s">
        <v>96</v>
      </c>
      <c r="D143" s="51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42"/>
      <c r="AI143" s="42"/>
      <c r="AJ143" s="43"/>
      <c r="AK143" s="26"/>
      <c r="AL143" s="26"/>
      <c r="AM143" s="43"/>
      <c r="AN143" s="43"/>
      <c r="AO143" s="43"/>
      <c r="AP143" s="43"/>
      <c r="AQ143" s="7">
        <f t="shared" si="43"/>
        <v>0</v>
      </c>
      <c r="AR143" s="3">
        <f>34*2</f>
        <v>68</v>
      </c>
      <c r="AS143" s="8">
        <f t="shared" si="44"/>
        <v>0</v>
      </c>
    </row>
    <row r="144" spans="1:45" ht="12.75" customHeight="1">
      <c r="A144" s="167"/>
      <c r="B144" s="90" t="s">
        <v>34</v>
      </c>
      <c r="C144" s="50" t="s">
        <v>96</v>
      </c>
      <c r="D144" s="51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>
        <v>1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42"/>
      <c r="AI144" s="42"/>
      <c r="AJ144" s="43"/>
      <c r="AK144" s="26"/>
      <c r="AL144" s="26"/>
      <c r="AM144" s="43"/>
      <c r="AN144" s="43"/>
      <c r="AO144" s="43"/>
      <c r="AP144" s="43"/>
      <c r="AQ144" s="7">
        <f t="shared" si="43"/>
        <v>1</v>
      </c>
      <c r="AR144" s="3">
        <f t="shared" ref="AR144" si="47">34*2</f>
        <v>68</v>
      </c>
      <c r="AS144" s="8">
        <f t="shared" si="44"/>
        <v>1.4705882352941176E-2</v>
      </c>
    </row>
    <row r="145" spans="1:45" ht="12.75" customHeight="1">
      <c r="A145" s="167"/>
      <c r="B145" s="90" t="s">
        <v>29</v>
      </c>
      <c r="C145" s="50" t="s">
        <v>96</v>
      </c>
      <c r="D145" s="49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42"/>
      <c r="AI145" s="26"/>
      <c r="AJ145" s="26"/>
      <c r="AK145" s="26"/>
      <c r="AL145" s="26"/>
      <c r="AM145" s="43"/>
      <c r="AN145" s="43"/>
      <c r="AO145" s="43"/>
      <c r="AP145" s="43"/>
      <c r="AQ145" s="7">
        <f t="shared" si="43"/>
        <v>0</v>
      </c>
      <c r="AR145" s="3">
        <f>34*1</f>
        <v>34</v>
      </c>
      <c r="AS145" s="8">
        <f t="shared" si="44"/>
        <v>0</v>
      </c>
    </row>
    <row r="146" spans="1:45" ht="12.75" customHeight="1">
      <c r="A146" s="167"/>
      <c r="B146" s="91" t="s">
        <v>51</v>
      </c>
      <c r="C146" s="50" t="s">
        <v>96</v>
      </c>
      <c r="D146" s="49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42"/>
      <c r="AI146" s="26"/>
      <c r="AJ146" s="26"/>
      <c r="AK146" s="26"/>
      <c r="AL146" s="26"/>
      <c r="AM146" s="43"/>
      <c r="AN146" s="43"/>
      <c r="AO146" s="43"/>
      <c r="AP146" s="43"/>
      <c r="AQ146" s="7">
        <f t="shared" si="43"/>
        <v>0</v>
      </c>
      <c r="AR146" s="3">
        <f t="shared" ref="AR146:AR147" si="48">34*1</f>
        <v>34</v>
      </c>
      <c r="AS146" s="8">
        <f t="shared" si="44"/>
        <v>0</v>
      </c>
    </row>
    <row r="147" spans="1:45" ht="12.75" customHeight="1">
      <c r="A147" s="167"/>
      <c r="B147" s="91" t="s">
        <v>52</v>
      </c>
      <c r="C147" s="50" t="s">
        <v>96</v>
      </c>
      <c r="D147" s="49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42"/>
      <c r="AI147" s="26"/>
      <c r="AJ147" s="26"/>
      <c r="AK147" s="26"/>
      <c r="AL147" s="26"/>
      <c r="AM147" s="43"/>
      <c r="AN147" s="43"/>
      <c r="AO147" s="43"/>
      <c r="AP147" s="43"/>
      <c r="AQ147" s="7">
        <f t="shared" si="43"/>
        <v>0</v>
      </c>
      <c r="AR147" s="3">
        <f t="shared" si="48"/>
        <v>34</v>
      </c>
      <c r="AS147" s="8">
        <f t="shared" si="44"/>
        <v>0</v>
      </c>
    </row>
    <row r="148" spans="1:45" ht="12.75" customHeight="1">
      <c r="A148" s="167"/>
      <c r="B148" s="91" t="s">
        <v>79</v>
      </c>
      <c r="C148" s="50" t="s">
        <v>96</v>
      </c>
      <c r="D148" s="49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42"/>
      <c r="AI148" s="26"/>
      <c r="AJ148" s="26"/>
      <c r="AK148" s="26"/>
      <c r="AL148" s="26"/>
      <c r="AM148" s="43"/>
      <c r="AN148" s="43"/>
      <c r="AO148" s="43"/>
      <c r="AP148" s="43"/>
      <c r="AQ148" s="7">
        <f t="shared" si="43"/>
        <v>0</v>
      </c>
      <c r="AR148" s="3">
        <f>34*2</f>
        <v>68</v>
      </c>
      <c r="AS148" s="8">
        <f t="shared" si="44"/>
        <v>0</v>
      </c>
    </row>
    <row r="149" spans="1:45" ht="12.75" customHeight="1">
      <c r="A149" s="167"/>
      <c r="B149" s="91" t="s">
        <v>70</v>
      </c>
      <c r="C149" s="50" t="s">
        <v>96</v>
      </c>
      <c r="D149" s="49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42"/>
      <c r="AI149" s="26"/>
      <c r="AJ149" s="26"/>
      <c r="AK149" s="26"/>
      <c r="AL149" s="26"/>
      <c r="AM149" s="43"/>
      <c r="AN149" s="43"/>
      <c r="AO149" s="43"/>
      <c r="AP149" s="43"/>
      <c r="AQ149" s="7">
        <f t="shared" si="43"/>
        <v>0</v>
      </c>
      <c r="AR149" s="3">
        <f t="shared" ref="AR149" si="49">34*2</f>
        <v>68</v>
      </c>
      <c r="AS149" s="8">
        <f t="shared" si="44"/>
        <v>0</v>
      </c>
    </row>
    <row r="150" spans="1:45" ht="27" customHeight="1">
      <c r="A150" s="63"/>
      <c r="B150" s="64"/>
      <c r="C150" s="64"/>
      <c r="D150" s="64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3"/>
      <c r="AN150" s="63"/>
      <c r="AO150" s="63"/>
      <c r="AP150" s="63"/>
      <c r="AQ150" s="63"/>
      <c r="AR150" s="63"/>
      <c r="AS150" s="63"/>
    </row>
    <row r="151" spans="1:45" s="2" customFormat="1" ht="81.75" customHeight="1">
      <c r="A151" s="171" t="s">
        <v>36</v>
      </c>
      <c r="B151" s="171"/>
      <c r="C151" s="171"/>
      <c r="D151" s="171"/>
      <c r="E151" s="126" t="s">
        <v>40</v>
      </c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6"/>
      <c r="AG151" s="126"/>
      <c r="AH151" s="126"/>
      <c r="AI151" s="126"/>
      <c r="AJ151" s="126"/>
      <c r="AK151" s="126"/>
      <c r="AL151" s="126"/>
      <c r="AM151" s="126"/>
      <c r="AN151" s="126"/>
      <c r="AO151" s="126"/>
      <c r="AP151" s="126"/>
      <c r="AQ151" s="117" t="s">
        <v>20</v>
      </c>
      <c r="AR151" s="169" t="s">
        <v>22</v>
      </c>
      <c r="AS151" s="170" t="s">
        <v>21</v>
      </c>
    </row>
    <row r="152" spans="1:45" s="2" customFormat="1" ht="21.75" customHeight="1">
      <c r="A152" s="127" t="s">
        <v>0</v>
      </c>
      <c r="B152" s="127"/>
      <c r="C152" s="127"/>
      <c r="D152" s="22" t="s">
        <v>18</v>
      </c>
      <c r="E152" s="127" t="s">
        <v>1</v>
      </c>
      <c r="F152" s="127"/>
      <c r="G152" s="127"/>
      <c r="H152" s="127"/>
      <c r="I152" s="127" t="s">
        <v>2</v>
      </c>
      <c r="J152" s="127"/>
      <c r="K152" s="127"/>
      <c r="L152" s="127"/>
      <c r="M152" s="127" t="s">
        <v>3</v>
      </c>
      <c r="N152" s="127"/>
      <c r="O152" s="127"/>
      <c r="P152" s="127"/>
      <c r="Q152" s="127" t="s">
        <v>4</v>
      </c>
      <c r="R152" s="127"/>
      <c r="S152" s="127"/>
      <c r="T152" s="127"/>
      <c r="U152" s="127" t="s">
        <v>5</v>
      </c>
      <c r="V152" s="127"/>
      <c r="W152" s="127"/>
      <c r="X152" s="127" t="s">
        <v>6</v>
      </c>
      <c r="Y152" s="127"/>
      <c r="Z152" s="127"/>
      <c r="AA152" s="127"/>
      <c r="AB152" s="127" t="s">
        <v>7</v>
      </c>
      <c r="AC152" s="127"/>
      <c r="AD152" s="127"/>
      <c r="AE152" s="127" t="s">
        <v>8</v>
      </c>
      <c r="AF152" s="127"/>
      <c r="AG152" s="127"/>
      <c r="AH152" s="127"/>
      <c r="AI152" s="127"/>
      <c r="AJ152" s="127" t="s">
        <v>9</v>
      </c>
      <c r="AK152" s="127"/>
      <c r="AL152" s="127"/>
      <c r="AM152" s="127" t="s">
        <v>10</v>
      </c>
      <c r="AN152" s="127"/>
      <c r="AO152" s="127"/>
      <c r="AP152" s="127"/>
      <c r="AQ152" s="117"/>
      <c r="AR152" s="169"/>
      <c r="AS152" s="170"/>
    </row>
    <row r="153" spans="1:45" s="6" customFormat="1" ht="11.25" customHeight="1">
      <c r="A153" s="127"/>
      <c r="B153" s="127"/>
      <c r="C153" s="127"/>
      <c r="D153" s="22" t="s">
        <v>19</v>
      </c>
      <c r="E153" s="5">
        <v>1</v>
      </c>
      <c r="F153" s="5">
        <v>2</v>
      </c>
      <c r="G153" s="5">
        <v>3</v>
      </c>
      <c r="H153" s="5">
        <v>4</v>
      </c>
      <c r="I153" s="5">
        <v>5</v>
      </c>
      <c r="J153" s="5">
        <v>6</v>
      </c>
      <c r="K153" s="5">
        <v>7</v>
      </c>
      <c r="L153" s="5">
        <v>8</v>
      </c>
      <c r="M153" s="5">
        <v>9</v>
      </c>
      <c r="N153" s="5">
        <v>10</v>
      </c>
      <c r="O153" s="5">
        <v>11</v>
      </c>
      <c r="P153" s="5">
        <v>12</v>
      </c>
      <c r="Q153" s="5">
        <v>13</v>
      </c>
      <c r="R153" s="5">
        <v>14</v>
      </c>
      <c r="S153" s="5">
        <v>15</v>
      </c>
      <c r="T153" s="5">
        <v>16</v>
      </c>
      <c r="U153" s="5">
        <v>17</v>
      </c>
      <c r="V153" s="5">
        <v>18</v>
      </c>
      <c r="W153" s="5">
        <v>19</v>
      </c>
      <c r="X153" s="5">
        <v>20</v>
      </c>
      <c r="Y153" s="5">
        <v>21</v>
      </c>
      <c r="Z153" s="5">
        <v>22</v>
      </c>
      <c r="AA153" s="5">
        <v>23</v>
      </c>
      <c r="AB153" s="5">
        <v>24</v>
      </c>
      <c r="AC153" s="5">
        <v>25</v>
      </c>
      <c r="AD153" s="5">
        <v>26</v>
      </c>
      <c r="AE153" s="5">
        <v>27</v>
      </c>
      <c r="AF153" s="5">
        <v>28</v>
      </c>
      <c r="AG153" s="5">
        <v>29</v>
      </c>
      <c r="AH153" s="5">
        <v>30</v>
      </c>
      <c r="AI153" s="5">
        <v>31</v>
      </c>
      <c r="AJ153" s="5">
        <v>32</v>
      </c>
      <c r="AK153" s="5">
        <v>33</v>
      </c>
      <c r="AL153" s="5">
        <v>34</v>
      </c>
      <c r="AM153" s="5">
        <v>35</v>
      </c>
      <c r="AN153" s="5">
        <v>36</v>
      </c>
      <c r="AO153" s="5">
        <v>37</v>
      </c>
      <c r="AP153" s="5">
        <v>38</v>
      </c>
      <c r="AQ153" s="117"/>
      <c r="AR153" s="169"/>
      <c r="AS153" s="170"/>
    </row>
    <row r="154" spans="1:45" ht="12.75" customHeight="1">
      <c r="A154" s="167" t="s">
        <v>25</v>
      </c>
      <c r="B154" s="153" t="s">
        <v>13</v>
      </c>
      <c r="C154" s="50" t="s">
        <v>98</v>
      </c>
      <c r="D154" s="51"/>
      <c r="E154" s="26"/>
      <c r="F154" s="26">
        <v>1</v>
      </c>
      <c r="G154" s="26"/>
      <c r="H154" s="26"/>
      <c r="I154" s="26"/>
      <c r="J154" s="26">
        <v>1</v>
      </c>
      <c r="K154" s="26"/>
      <c r="L154" s="26">
        <v>1</v>
      </c>
      <c r="M154" s="26"/>
      <c r="N154" s="26"/>
      <c r="O154" s="26"/>
      <c r="P154" s="26"/>
      <c r="Q154" s="26">
        <v>1</v>
      </c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7"/>
      <c r="AN154" s="7"/>
      <c r="AO154" s="7"/>
      <c r="AP154" s="7"/>
      <c r="AQ154" s="7">
        <f t="shared" ref="AQ154:AQ185" si="50">SUM(E154:AP154)</f>
        <v>4</v>
      </c>
      <c r="AR154" s="3">
        <f>34*3</f>
        <v>102</v>
      </c>
      <c r="AS154" s="8">
        <f t="shared" ref="AS154:AS185" si="51">AQ154/AR154</f>
        <v>3.9215686274509803E-2</v>
      </c>
    </row>
    <row r="155" spans="1:45">
      <c r="A155" s="167"/>
      <c r="B155" s="168"/>
      <c r="C155" s="50" t="s">
        <v>99</v>
      </c>
      <c r="D155" s="51"/>
      <c r="E155" s="26"/>
      <c r="F155" s="26">
        <v>1</v>
      </c>
      <c r="G155" s="26"/>
      <c r="H155" s="26"/>
      <c r="I155" s="26"/>
      <c r="J155" s="26">
        <v>1</v>
      </c>
      <c r="K155" s="26"/>
      <c r="L155" s="26">
        <v>1</v>
      </c>
      <c r="M155" s="26"/>
      <c r="N155" s="26"/>
      <c r="O155" s="26"/>
      <c r="P155" s="26"/>
      <c r="Q155" s="26">
        <v>1</v>
      </c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7"/>
      <c r="AN155" s="7"/>
      <c r="AO155" s="7"/>
      <c r="AP155" s="7"/>
      <c r="AQ155" s="7">
        <f t="shared" si="50"/>
        <v>4</v>
      </c>
      <c r="AR155" s="3">
        <f t="shared" ref="AR155" si="52">34*3</f>
        <v>102</v>
      </c>
      <c r="AS155" s="8">
        <f t="shared" si="51"/>
        <v>3.9215686274509803E-2</v>
      </c>
    </row>
    <row r="156" spans="1:45" ht="12.75" customHeight="1">
      <c r="A156" s="167"/>
      <c r="B156" s="153" t="s">
        <v>27</v>
      </c>
      <c r="C156" s="50" t="s">
        <v>98</v>
      </c>
      <c r="D156" s="51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>
        <v>1</v>
      </c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7"/>
      <c r="AN156" s="7"/>
      <c r="AO156" s="7"/>
      <c r="AP156" s="7"/>
      <c r="AQ156" s="7">
        <f t="shared" si="50"/>
        <v>1</v>
      </c>
      <c r="AR156" s="3">
        <f>34*2</f>
        <v>68</v>
      </c>
      <c r="AS156" s="8">
        <f t="shared" si="51"/>
        <v>1.4705882352941176E-2</v>
      </c>
    </row>
    <row r="157" spans="1:45" ht="12.75" customHeight="1">
      <c r="A157" s="167"/>
      <c r="B157" s="168"/>
      <c r="C157" s="50" t="s">
        <v>99</v>
      </c>
      <c r="D157" s="49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>
        <v>1</v>
      </c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7"/>
      <c r="AN157" s="7"/>
      <c r="AO157" s="7"/>
      <c r="AP157" s="7"/>
      <c r="AQ157" s="7">
        <f t="shared" si="50"/>
        <v>1</v>
      </c>
      <c r="AR157" s="3">
        <f t="shared" ref="AR157" si="53">34*2</f>
        <v>68</v>
      </c>
      <c r="AS157" s="8">
        <f t="shared" si="51"/>
        <v>1.4705882352941176E-2</v>
      </c>
    </row>
    <row r="158" spans="1:45">
      <c r="A158" s="167"/>
      <c r="B158" s="153" t="s">
        <v>12</v>
      </c>
      <c r="C158" s="50" t="s">
        <v>98</v>
      </c>
      <c r="D158" s="49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7"/>
      <c r="AN158" s="7"/>
      <c r="AO158" s="7"/>
      <c r="AP158" s="7"/>
      <c r="AQ158" s="7">
        <f t="shared" si="50"/>
        <v>0</v>
      </c>
      <c r="AR158" s="3">
        <f t="shared" ref="AR158:AR161" si="54">34*3</f>
        <v>102</v>
      </c>
      <c r="AS158" s="8">
        <f t="shared" si="51"/>
        <v>0</v>
      </c>
    </row>
    <row r="159" spans="1:45">
      <c r="A159" s="167"/>
      <c r="B159" s="168"/>
      <c r="C159" s="50" t="s">
        <v>99</v>
      </c>
      <c r="D159" s="51"/>
      <c r="E159" s="26"/>
      <c r="F159" s="26"/>
      <c r="G159" s="26"/>
      <c r="H159" s="26"/>
      <c r="I159" s="44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7"/>
      <c r="AN159" s="7"/>
      <c r="AO159" s="7"/>
      <c r="AP159" s="7"/>
      <c r="AQ159" s="7">
        <f t="shared" si="50"/>
        <v>0</v>
      </c>
      <c r="AR159" s="3">
        <f t="shared" si="54"/>
        <v>102</v>
      </c>
      <c r="AS159" s="8">
        <f t="shared" si="51"/>
        <v>0</v>
      </c>
    </row>
    <row r="160" spans="1:45" ht="12.75" customHeight="1">
      <c r="A160" s="167"/>
      <c r="B160" s="153" t="s">
        <v>91</v>
      </c>
      <c r="C160" s="50" t="s">
        <v>98</v>
      </c>
      <c r="D160" s="76"/>
      <c r="E160" s="26"/>
      <c r="F160" s="26"/>
      <c r="G160" s="26"/>
      <c r="H160" s="42"/>
      <c r="I160" s="42"/>
      <c r="J160" s="26"/>
      <c r="K160" s="26">
        <v>1</v>
      </c>
      <c r="L160" s="26"/>
      <c r="M160" s="26"/>
      <c r="N160" s="26"/>
      <c r="O160" s="26">
        <v>1</v>
      </c>
      <c r="P160" s="26"/>
      <c r="Q160" s="26"/>
      <c r="R160" s="26"/>
      <c r="S160" s="26">
        <v>1</v>
      </c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7"/>
      <c r="AN160" s="7"/>
      <c r="AO160" s="7"/>
      <c r="AP160" s="7"/>
      <c r="AQ160" s="7">
        <f t="shared" si="50"/>
        <v>3</v>
      </c>
      <c r="AR160" s="3">
        <f t="shared" si="54"/>
        <v>102</v>
      </c>
      <c r="AS160" s="8">
        <f t="shared" si="51"/>
        <v>2.9411764705882353E-2</v>
      </c>
    </row>
    <row r="161" spans="1:45" ht="12.75" customHeight="1">
      <c r="A161" s="167"/>
      <c r="B161" s="168"/>
      <c r="C161" s="50" t="s">
        <v>99</v>
      </c>
      <c r="D161" s="51"/>
      <c r="E161" s="26"/>
      <c r="F161" s="26"/>
      <c r="G161" s="26"/>
      <c r="H161" s="26"/>
      <c r="I161" s="26"/>
      <c r="J161" s="26"/>
      <c r="K161" s="26">
        <v>1</v>
      </c>
      <c r="L161" s="26"/>
      <c r="M161" s="26"/>
      <c r="N161" s="26"/>
      <c r="O161" s="26">
        <v>1</v>
      </c>
      <c r="P161" s="26"/>
      <c r="Q161" s="26"/>
      <c r="R161" s="26"/>
      <c r="S161" s="26">
        <v>1</v>
      </c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43"/>
      <c r="AJ161" s="43"/>
      <c r="AK161" s="26"/>
      <c r="AL161" s="26"/>
      <c r="AM161" s="7"/>
      <c r="AN161" s="7"/>
      <c r="AO161" s="7"/>
      <c r="AP161" s="7"/>
      <c r="AQ161" s="7">
        <f t="shared" si="50"/>
        <v>3</v>
      </c>
      <c r="AR161" s="3">
        <f t="shared" si="54"/>
        <v>102</v>
      </c>
      <c r="AS161" s="8">
        <f t="shared" si="51"/>
        <v>2.9411764705882353E-2</v>
      </c>
    </row>
    <row r="162" spans="1:45" ht="12.75" customHeight="1">
      <c r="A162" s="167"/>
      <c r="B162" s="153" t="s">
        <v>92</v>
      </c>
      <c r="C162" s="50" t="s">
        <v>98</v>
      </c>
      <c r="D162" s="51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43"/>
      <c r="AJ162" s="43"/>
      <c r="AK162" s="26"/>
      <c r="AL162" s="26"/>
      <c r="AM162" s="7"/>
      <c r="AN162" s="7"/>
      <c r="AO162" s="7"/>
      <c r="AP162" s="7"/>
      <c r="AQ162" s="7">
        <f t="shared" si="50"/>
        <v>0</v>
      </c>
      <c r="AR162" s="3">
        <f t="shared" ref="AR162:AR163" si="55">34*2</f>
        <v>68</v>
      </c>
      <c r="AS162" s="8">
        <f t="shared" si="51"/>
        <v>0</v>
      </c>
    </row>
    <row r="163" spans="1:45" ht="12.75" customHeight="1">
      <c r="A163" s="167"/>
      <c r="B163" s="168"/>
      <c r="C163" s="50" t="s">
        <v>99</v>
      </c>
      <c r="D163" s="51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43"/>
      <c r="AJ163" s="43"/>
      <c r="AK163" s="26"/>
      <c r="AL163" s="26"/>
      <c r="AM163" s="7"/>
      <c r="AN163" s="7"/>
      <c r="AO163" s="7"/>
      <c r="AP163" s="7"/>
      <c r="AQ163" s="7">
        <f t="shared" si="50"/>
        <v>0</v>
      </c>
      <c r="AR163" s="3">
        <f t="shared" si="55"/>
        <v>68</v>
      </c>
      <c r="AS163" s="8">
        <f t="shared" si="51"/>
        <v>0</v>
      </c>
    </row>
    <row r="164" spans="1:45">
      <c r="A164" s="167"/>
      <c r="B164" s="153" t="s">
        <v>93</v>
      </c>
      <c r="C164" s="50" t="s">
        <v>98</v>
      </c>
      <c r="D164" s="51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>
        <v>1</v>
      </c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43"/>
      <c r="AJ164" s="43"/>
      <c r="AK164" s="26"/>
      <c r="AL164" s="26"/>
      <c r="AM164" s="7"/>
      <c r="AN164" s="7"/>
      <c r="AO164" s="7"/>
      <c r="AP164" s="7"/>
      <c r="AQ164" s="7">
        <f t="shared" si="50"/>
        <v>1</v>
      </c>
      <c r="AR164" s="3">
        <f>34*1</f>
        <v>34</v>
      </c>
      <c r="AS164" s="8">
        <f t="shared" si="51"/>
        <v>2.9411764705882353E-2</v>
      </c>
    </row>
    <row r="165" spans="1:45">
      <c r="A165" s="167"/>
      <c r="B165" s="168"/>
      <c r="C165" s="50" t="s">
        <v>99</v>
      </c>
      <c r="D165" s="49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>
        <v>1</v>
      </c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43"/>
      <c r="AJ165" s="43"/>
      <c r="AK165" s="26"/>
      <c r="AL165" s="26"/>
      <c r="AM165" s="7"/>
      <c r="AN165" s="7"/>
      <c r="AO165" s="7"/>
      <c r="AP165" s="7"/>
      <c r="AQ165" s="7">
        <f t="shared" si="50"/>
        <v>1</v>
      </c>
      <c r="AR165" s="3">
        <f t="shared" ref="AR165:AR167" si="56">34*1</f>
        <v>34</v>
      </c>
      <c r="AS165" s="8">
        <f t="shared" si="51"/>
        <v>2.9411764705882353E-2</v>
      </c>
    </row>
    <row r="166" spans="1:45" ht="12.75" customHeight="1">
      <c r="A166" s="167"/>
      <c r="B166" s="153" t="s">
        <v>35</v>
      </c>
      <c r="C166" s="50" t="s">
        <v>98</v>
      </c>
      <c r="D166" s="51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>
        <v>1</v>
      </c>
      <c r="Q166" s="26"/>
      <c r="R166" s="26"/>
      <c r="S166" s="26"/>
      <c r="T166" s="42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43"/>
      <c r="AJ166" s="43"/>
      <c r="AK166" s="26"/>
      <c r="AL166" s="26"/>
      <c r="AM166" s="7"/>
      <c r="AN166" s="7"/>
      <c r="AO166" s="7"/>
      <c r="AP166" s="7"/>
      <c r="AQ166" s="7">
        <f t="shared" si="50"/>
        <v>1</v>
      </c>
      <c r="AR166" s="3">
        <f t="shared" si="56"/>
        <v>34</v>
      </c>
      <c r="AS166" s="8">
        <f t="shared" si="51"/>
        <v>2.9411764705882353E-2</v>
      </c>
    </row>
    <row r="167" spans="1:45" ht="12.75" customHeight="1">
      <c r="A167" s="167"/>
      <c r="B167" s="168"/>
      <c r="C167" s="50" t="s">
        <v>99</v>
      </c>
      <c r="D167" s="51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>
        <v>1</v>
      </c>
      <c r="Q167" s="26"/>
      <c r="R167" s="26"/>
      <c r="S167" s="44"/>
      <c r="T167" s="42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43"/>
      <c r="AJ167" s="43"/>
      <c r="AK167" s="26"/>
      <c r="AL167" s="26"/>
      <c r="AM167" s="7"/>
      <c r="AN167" s="7"/>
      <c r="AO167" s="7"/>
      <c r="AP167" s="7"/>
      <c r="AQ167" s="7">
        <f t="shared" si="50"/>
        <v>1</v>
      </c>
      <c r="AR167" s="3">
        <f t="shared" si="56"/>
        <v>34</v>
      </c>
      <c r="AS167" s="8">
        <f t="shared" si="51"/>
        <v>2.9411764705882353E-2</v>
      </c>
    </row>
    <row r="168" spans="1:45" ht="12.75" customHeight="1">
      <c r="A168" s="167"/>
      <c r="B168" s="153" t="s">
        <v>28</v>
      </c>
      <c r="C168" s="50" t="s">
        <v>98</v>
      </c>
      <c r="D168" s="49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42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43"/>
      <c r="AJ168" s="43"/>
      <c r="AK168" s="26"/>
      <c r="AL168" s="26"/>
      <c r="AM168" s="7"/>
      <c r="AN168" s="7"/>
      <c r="AO168" s="7"/>
      <c r="AP168" s="7"/>
      <c r="AQ168" s="7">
        <f t="shared" si="50"/>
        <v>0</v>
      </c>
      <c r="AR168" s="3">
        <f t="shared" ref="AR168:AR169" si="57">34*3</f>
        <v>102</v>
      </c>
      <c r="AS168" s="8">
        <f t="shared" si="51"/>
        <v>0</v>
      </c>
    </row>
    <row r="169" spans="1:45" ht="12.75" customHeight="1">
      <c r="A169" s="167"/>
      <c r="B169" s="168"/>
      <c r="C169" s="50" t="s">
        <v>99</v>
      </c>
      <c r="D169" s="49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42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43"/>
      <c r="AJ169" s="43"/>
      <c r="AK169" s="26"/>
      <c r="AL169" s="26"/>
      <c r="AM169" s="7"/>
      <c r="AN169" s="7"/>
      <c r="AO169" s="7"/>
      <c r="AP169" s="7"/>
      <c r="AQ169" s="7">
        <f t="shared" si="50"/>
        <v>0</v>
      </c>
      <c r="AR169" s="3">
        <f t="shared" si="57"/>
        <v>102</v>
      </c>
      <c r="AS169" s="8">
        <f t="shared" si="51"/>
        <v>0</v>
      </c>
    </row>
    <row r="170" spans="1:45" ht="12.75" customHeight="1">
      <c r="A170" s="167"/>
      <c r="B170" s="153" t="s">
        <v>30</v>
      </c>
      <c r="C170" s="50" t="s">
        <v>98</v>
      </c>
      <c r="D170" s="49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42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43"/>
      <c r="AJ170" s="43"/>
      <c r="AK170" s="26"/>
      <c r="AL170" s="26"/>
      <c r="AM170" s="7"/>
      <c r="AN170" s="7"/>
      <c r="AO170" s="7"/>
      <c r="AP170" s="7"/>
      <c r="AQ170" s="7">
        <f t="shared" si="50"/>
        <v>0</v>
      </c>
      <c r="AR170" s="3">
        <f t="shared" ref="AR170:AR177" si="58">34*2</f>
        <v>68</v>
      </c>
      <c r="AS170" s="8">
        <f t="shared" si="51"/>
        <v>0</v>
      </c>
    </row>
    <row r="171" spans="1:45" ht="12.75" customHeight="1">
      <c r="A171" s="167"/>
      <c r="B171" s="168"/>
      <c r="C171" s="50" t="s">
        <v>99</v>
      </c>
      <c r="D171" s="49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42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43"/>
      <c r="AJ171" s="43"/>
      <c r="AK171" s="26"/>
      <c r="AL171" s="26"/>
      <c r="AM171" s="7"/>
      <c r="AN171" s="7"/>
      <c r="AO171" s="7"/>
      <c r="AP171" s="7"/>
      <c r="AQ171" s="7">
        <f t="shared" si="50"/>
        <v>0</v>
      </c>
      <c r="AR171" s="3">
        <f t="shared" si="58"/>
        <v>68</v>
      </c>
      <c r="AS171" s="8">
        <f t="shared" si="51"/>
        <v>0</v>
      </c>
    </row>
    <row r="172" spans="1:45" ht="12.75" customHeight="1">
      <c r="A172" s="167"/>
      <c r="B172" s="153" t="s">
        <v>34</v>
      </c>
      <c r="C172" s="50" t="s">
        <v>98</v>
      </c>
      <c r="D172" s="49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42">
        <v>1</v>
      </c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43"/>
      <c r="AJ172" s="43"/>
      <c r="AK172" s="26"/>
      <c r="AL172" s="26"/>
      <c r="AM172" s="7"/>
      <c r="AN172" s="7"/>
      <c r="AO172" s="7"/>
      <c r="AP172" s="7"/>
      <c r="AQ172" s="7">
        <f t="shared" si="50"/>
        <v>1</v>
      </c>
      <c r="AR172" s="3">
        <f t="shared" si="58"/>
        <v>68</v>
      </c>
      <c r="AS172" s="8">
        <f t="shared" si="51"/>
        <v>1.4705882352941176E-2</v>
      </c>
    </row>
    <row r="173" spans="1:45" ht="12.75" customHeight="1">
      <c r="A173" s="167"/>
      <c r="B173" s="168"/>
      <c r="C173" s="50" t="s">
        <v>99</v>
      </c>
      <c r="D173" s="49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42">
        <v>1</v>
      </c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43"/>
      <c r="AJ173" s="43"/>
      <c r="AK173" s="26"/>
      <c r="AL173" s="26"/>
      <c r="AM173" s="7"/>
      <c r="AN173" s="7"/>
      <c r="AO173" s="7"/>
      <c r="AP173" s="7"/>
      <c r="AQ173" s="7">
        <f t="shared" si="50"/>
        <v>1</v>
      </c>
      <c r="AR173" s="3">
        <f t="shared" si="58"/>
        <v>68</v>
      </c>
      <c r="AS173" s="8">
        <f t="shared" si="51"/>
        <v>1.4705882352941176E-2</v>
      </c>
    </row>
    <row r="174" spans="1:45" ht="12.75" customHeight="1">
      <c r="A174" s="167"/>
      <c r="B174" s="127" t="s">
        <v>37</v>
      </c>
      <c r="C174" s="50" t="s">
        <v>98</v>
      </c>
      <c r="D174" s="49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>
        <v>1</v>
      </c>
      <c r="Q174" s="26"/>
      <c r="R174" s="26"/>
      <c r="S174" s="42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43"/>
      <c r="AJ174" s="43"/>
      <c r="AK174" s="26"/>
      <c r="AL174" s="26"/>
      <c r="AM174" s="7"/>
      <c r="AN174" s="7"/>
      <c r="AO174" s="7"/>
      <c r="AP174" s="7"/>
      <c r="AQ174" s="7">
        <f t="shared" si="50"/>
        <v>1</v>
      </c>
      <c r="AR174" s="3">
        <f t="shared" si="58"/>
        <v>68</v>
      </c>
      <c r="AS174" s="8">
        <f t="shared" si="51"/>
        <v>1.4705882352941176E-2</v>
      </c>
    </row>
    <row r="175" spans="1:45" ht="12.75" customHeight="1">
      <c r="A175" s="167"/>
      <c r="B175" s="127"/>
      <c r="C175" s="50" t="s">
        <v>99</v>
      </c>
      <c r="D175" s="49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>
        <v>1</v>
      </c>
      <c r="Q175" s="26"/>
      <c r="R175" s="26"/>
      <c r="S175" s="42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43"/>
      <c r="AJ175" s="43"/>
      <c r="AK175" s="26"/>
      <c r="AL175" s="26"/>
      <c r="AM175" s="7"/>
      <c r="AN175" s="7"/>
      <c r="AO175" s="7"/>
      <c r="AP175" s="7"/>
      <c r="AQ175" s="7">
        <f t="shared" si="50"/>
        <v>1</v>
      </c>
      <c r="AR175" s="3">
        <f t="shared" si="58"/>
        <v>68</v>
      </c>
      <c r="AS175" s="8">
        <f t="shared" si="51"/>
        <v>1.4705882352941176E-2</v>
      </c>
    </row>
    <row r="176" spans="1:45" ht="12.75" customHeight="1">
      <c r="A176" s="167"/>
      <c r="B176" s="127" t="s">
        <v>29</v>
      </c>
      <c r="C176" s="50" t="s">
        <v>98</v>
      </c>
      <c r="D176" s="49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42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43"/>
      <c r="AJ176" s="43"/>
      <c r="AK176" s="26"/>
      <c r="AL176" s="26"/>
      <c r="AM176" s="7"/>
      <c r="AN176" s="7"/>
      <c r="AO176" s="7"/>
      <c r="AP176" s="7"/>
      <c r="AQ176" s="7">
        <f t="shared" si="50"/>
        <v>0</v>
      </c>
      <c r="AR176" s="3">
        <f t="shared" si="58"/>
        <v>68</v>
      </c>
      <c r="AS176" s="8">
        <f t="shared" si="51"/>
        <v>0</v>
      </c>
    </row>
    <row r="177" spans="1:45" ht="12.75" customHeight="1">
      <c r="A177" s="167"/>
      <c r="B177" s="127"/>
      <c r="C177" s="50" t="s">
        <v>99</v>
      </c>
      <c r="D177" s="49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42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43"/>
      <c r="AJ177" s="43"/>
      <c r="AK177" s="26"/>
      <c r="AL177" s="26"/>
      <c r="AM177" s="7"/>
      <c r="AN177" s="7"/>
      <c r="AO177" s="7"/>
      <c r="AP177" s="7"/>
      <c r="AQ177" s="7">
        <f t="shared" si="50"/>
        <v>0</v>
      </c>
      <c r="AR177" s="3">
        <f t="shared" si="58"/>
        <v>68</v>
      </c>
      <c r="AS177" s="8">
        <f t="shared" si="51"/>
        <v>0</v>
      </c>
    </row>
    <row r="178" spans="1:45" ht="12.75" customHeight="1">
      <c r="A178" s="167"/>
      <c r="B178" s="127" t="s">
        <v>52</v>
      </c>
      <c r="C178" s="50" t="s">
        <v>98</v>
      </c>
      <c r="D178" s="49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42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43"/>
      <c r="AJ178" s="43"/>
      <c r="AK178" s="26"/>
      <c r="AL178" s="26"/>
      <c r="AM178" s="7"/>
      <c r="AN178" s="7"/>
      <c r="AO178" s="7"/>
      <c r="AP178" s="7"/>
      <c r="AQ178" s="7">
        <f t="shared" si="50"/>
        <v>0</v>
      </c>
      <c r="AR178" s="3">
        <f t="shared" ref="AR178:AR183" si="59">34*1</f>
        <v>34</v>
      </c>
      <c r="AS178" s="8">
        <f t="shared" si="51"/>
        <v>0</v>
      </c>
    </row>
    <row r="179" spans="1:45" ht="12.75" customHeight="1">
      <c r="A179" s="167"/>
      <c r="B179" s="127"/>
      <c r="C179" s="50" t="s">
        <v>99</v>
      </c>
      <c r="D179" s="49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42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43"/>
      <c r="AJ179" s="43"/>
      <c r="AK179" s="26"/>
      <c r="AL179" s="26"/>
      <c r="AM179" s="7"/>
      <c r="AN179" s="7"/>
      <c r="AO179" s="7"/>
      <c r="AP179" s="7"/>
      <c r="AQ179" s="7">
        <f t="shared" si="50"/>
        <v>0</v>
      </c>
      <c r="AR179" s="3">
        <f t="shared" si="59"/>
        <v>34</v>
      </c>
      <c r="AS179" s="8">
        <f t="shared" si="51"/>
        <v>0</v>
      </c>
    </row>
    <row r="180" spans="1:45" ht="12.75" customHeight="1">
      <c r="A180" s="167"/>
      <c r="B180" s="127" t="s">
        <v>79</v>
      </c>
      <c r="C180" s="50" t="s">
        <v>98</v>
      </c>
      <c r="D180" s="49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42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43"/>
      <c r="AJ180" s="43"/>
      <c r="AK180" s="26"/>
      <c r="AL180" s="26"/>
      <c r="AM180" s="7"/>
      <c r="AN180" s="7"/>
      <c r="AO180" s="7"/>
      <c r="AP180" s="7"/>
      <c r="AQ180" s="7">
        <f t="shared" si="50"/>
        <v>0</v>
      </c>
      <c r="AR180" s="3">
        <f t="shared" si="59"/>
        <v>34</v>
      </c>
      <c r="AS180" s="8">
        <f t="shared" si="51"/>
        <v>0</v>
      </c>
    </row>
    <row r="181" spans="1:45" ht="12.75" customHeight="1">
      <c r="A181" s="167"/>
      <c r="B181" s="127"/>
      <c r="C181" s="50" t="s">
        <v>99</v>
      </c>
      <c r="D181" s="49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42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43"/>
      <c r="AJ181" s="43"/>
      <c r="AK181" s="26"/>
      <c r="AL181" s="26"/>
      <c r="AM181" s="7"/>
      <c r="AN181" s="7"/>
      <c r="AO181" s="7"/>
      <c r="AP181" s="7"/>
      <c r="AQ181" s="7">
        <f t="shared" si="50"/>
        <v>0</v>
      </c>
      <c r="AR181" s="3">
        <f t="shared" si="59"/>
        <v>34</v>
      </c>
      <c r="AS181" s="8">
        <f t="shared" si="51"/>
        <v>0</v>
      </c>
    </row>
    <row r="182" spans="1:45" ht="12.75" customHeight="1">
      <c r="A182" s="167"/>
      <c r="B182" s="127" t="s">
        <v>97</v>
      </c>
      <c r="C182" s="50" t="s">
        <v>98</v>
      </c>
      <c r="D182" s="49"/>
      <c r="E182" s="26"/>
      <c r="F182" s="26"/>
      <c r="G182" s="26"/>
      <c r="H182" s="26"/>
      <c r="I182" s="26"/>
      <c r="J182" s="26"/>
      <c r="K182" s="26"/>
      <c r="L182" s="26"/>
      <c r="M182" s="26">
        <v>1</v>
      </c>
      <c r="N182" s="26"/>
      <c r="O182" s="26"/>
      <c r="P182" s="26"/>
      <c r="Q182" s="26"/>
      <c r="R182" s="26"/>
      <c r="S182" s="42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43"/>
      <c r="AJ182" s="43"/>
      <c r="AK182" s="26"/>
      <c r="AL182" s="26"/>
      <c r="AM182" s="7"/>
      <c r="AN182" s="7"/>
      <c r="AO182" s="7"/>
      <c r="AP182" s="7"/>
      <c r="AQ182" s="7">
        <f t="shared" si="50"/>
        <v>1</v>
      </c>
      <c r="AR182" s="3">
        <f t="shared" si="59"/>
        <v>34</v>
      </c>
      <c r="AS182" s="8">
        <f t="shared" si="51"/>
        <v>2.9411764705882353E-2</v>
      </c>
    </row>
    <row r="183" spans="1:45" ht="12.75" customHeight="1">
      <c r="A183" s="167"/>
      <c r="B183" s="127"/>
      <c r="C183" s="50" t="s">
        <v>99</v>
      </c>
      <c r="D183" s="49"/>
      <c r="E183" s="26"/>
      <c r="F183" s="26"/>
      <c r="G183" s="26"/>
      <c r="H183" s="26"/>
      <c r="I183" s="26"/>
      <c r="J183" s="26"/>
      <c r="K183" s="26"/>
      <c r="L183" s="26"/>
      <c r="M183" s="26">
        <v>1</v>
      </c>
      <c r="N183" s="26"/>
      <c r="O183" s="26"/>
      <c r="P183" s="26"/>
      <c r="Q183" s="26"/>
      <c r="R183" s="26"/>
      <c r="S183" s="42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43"/>
      <c r="AJ183" s="43"/>
      <c r="AK183" s="26"/>
      <c r="AL183" s="26"/>
      <c r="AM183" s="7"/>
      <c r="AN183" s="7"/>
      <c r="AO183" s="7"/>
      <c r="AP183" s="7"/>
      <c r="AQ183" s="7">
        <f t="shared" si="50"/>
        <v>1</v>
      </c>
      <c r="AR183" s="3">
        <f t="shared" si="59"/>
        <v>34</v>
      </c>
      <c r="AS183" s="8">
        <f t="shared" si="51"/>
        <v>2.9411764705882353E-2</v>
      </c>
    </row>
    <row r="184" spans="1:45" ht="12.75" customHeight="1">
      <c r="A184" s="167"/>
      <c r="B184" s="127" t="s">
        <v>70</v>
      </c>
      <c r="C184" s="50" t="s">
        <v>98</v>
      </c>
      <c r="D184" s="49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42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43"/>
      <c r="AJ184" s="43"/>
      <c r="AK184" s="26"/>
      <c r="AL184" s="26"/>
      <c r="AM184" s="7"/>
      <c r="AN184" s="7"/>
      <c r="AO184" s="7"/>
      <c r="AP184" s="7"/>
      <c r="AQ184" s="7">
        <f t="shared" si="50"/>
        <v>0</v>
      </c>
      <c r="AR184" s="3">
        <f t="shared" ref="AR184:AR185" si="60">34*2</f>
        <v>68</v>
      </c>
      <c r="AS184" s="8">
        <f t="shared" si="51"/>
        <v>0</v>
      </c>
    </row>
    <row r="185" spans="1:45" ht="12.75" customHeight="1">
      <c r="A185" s="167"/>
      <c r="B185" s="127"/>
      <c r="C185" s="50" t="s">
        <v>99</v>
      </c>
      <c r="D185" s="51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42"/>
      <c r="AH185" s="26"/>
      <c r="AI185" s="26"/>
      <c r="AJ185" s="43"/>
      <c r="AK185" s="26"/>
      <c r="AL185" s="26"/>
      <c r="AM185" s="7"/>
      <c r="AN185" s="7"/>
      <c r="AO185" s="7"/>
      <c r="AP185" s="7"/>
      <c r="AQ185" s="7">
        <f t="shared" si="50"/>
        <v>0</v>
      </c>
      <c r="AR185" s="3">
        <f t="shared" si="60"/>
        <v>68</v>
      </c>
      <c r="AS185" s="8">
        <f t="shared" si="51"/>
        <v>0</v>
      </c>
    </row>
    <row r="186" spans="1:45" ht="27" customHeight="1">
      <c r="A186" s="63"/>
      <c r="B186" s="64"/>
      <c r="C186" s="64"/>
      <c r="D186" s="64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3"/>
      <c r="AN186" s="63"/>
      <c r="AO186" s="63"/>
      <c r="AP186" s="63"/>
      <c r="AQ186" s="63"/>
      <c r="AR186" s="63"/>
      <c r="AS186" s="63"/>
    </row>
    <row r="187" spans="1:45" s="2" customFormat="1" ht="81.75" customHeight="1">
      <c r="A187" s="171" t="s">
        <v>38</v>
      </c>
      <c r="B187" s="171"/>
      <c r="C187" s="171"/>
      <c r="D187" s="171"/>
      <c r="E187" s="126" t="s">
        <v>40</v>
      </c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126"/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  <c r="AB187" s="126"/>
      <c r="AC187" s="126"/>
      <c r="AD187" s="126"/>
      <c r="AE187" s="126"/>
      <c r="AF187" s="126"/>
      <c r="AG187" s="126"/>
      <c r="AH187" s="126"/>
      <c r="AI187" s="126"/>
      <c r="AJ187" s="126"/>
      <c r="AK187" s="126"/>
      <c r="AL187" s="126"/>
      <c r="AM187" s="126"/>
      <c r="AN187" s="126"/>
      <c r="AO187" s="126"/>
      <c r="AP187" s="126"/>
      <c r="AQ187" s="117" t="s">
        <v>20</v>
      </c>
      <c r="AR187" s="169" t="s">
        <v>22</v>
      </c>
      <c r="AS187" s="170" t="s">
        <v>21</v>
      </c>
    </row>
    <row r="188" spans="1:45" s="2" customFormat="1" ht="21.75" customHeight="1">
      <c r="A188" s="127" t="s">
        <v>0</v>
      </c>
      <c r="B188" s="127"/>
      <c r="C188" s="127"/>
      <c r="D188" s="22" t="s">
        <v>18</v>
      </c>
      <c r="E188" s="127" t="s">
        <v>1</v>
      </c>
      <c r="F188" s="127"/>
      <c r="G188" s="127"/>
      <c r="H188" s="127"/>
      <c r="I188" s="127" t="s">
        <v>2</v>
      </c>
      <c r="J188" s="127"/>
      <c r="K188" s="127"/>
      <c r="L188" s="127"/>
      <c r="M188" s="127" t="s">
        <v>3</v>
      </c>
      <c r="N188" s="127"/>
      <c r="O188" s="127"/>
      <c r="P188" s="127"/>
      <c r="Q188" s="127" t="s">
        <v>4</v>
      </c>
      <c r="R188" s="127"/>
      <c r="S188" s="127"/>
      <c r="T188" s="127"/>
      <c r="U188" s="127" t="s">
        <v>5</v>
      </c>
      <c r="V188" s="127"/>
      <c r="W188" s="127"/>
      <c r="X188" s="127" t="s">
        <v>6</v>
      </c>
      <c r="Y188" s="127"/>
      <c r="Z188" s="127"/>
      <c r="AA188" s="127"/>
      <c r="AB188" s="127" t="s">
        <v>7</v>
      </c>
      <c r="AC188" s="127"/>
      <c r="AD188" s="127"/>
      <c r="AE188" s="127" t="s">
        <v>8</v>
      </c>
      <c r="AF188" s="127"/>
      <c r="AG188" s="127"/>
      <c r="AH188" s="127"/>
      <c r="AI188" s="127"/>
      <c r="AJ188" s="127" t="s">
        <v>9</v>
      </c>
      <c r="AK188" s="127"/>
      <c r="AL188" s="127"/>
      <c r="AM188" s="127" t="s">
        <v>10</v>
      </c>
      <c r="AN188" s="127"/>
      <c r="AO188" s="127"/>
      <c r="AP188" s="127"/>
      <c r="AQ188" s="117"/>
      <c r="AR188" s="169"/>
      <c r="AS188" s="170"/>
    </row>
    <row r="189" spans="1:45" s="6" customFormat="1" ht="11.25" customHeight="1">
      <c r="A189" s="127"/>
      <c r="B189" s="127"/>
      <c r="C189" s="127"/>
      <c r="D189" s="22" t="s">
        <v>19</v>
      </c>
      <c r="E189" s="5">
        <v>1</v>
      </c>
      <c r="F189" s="5">
        <v>2</v>
      </c>
      <c r="G189" s="5">
        <v>3</v>
      </c>
      <c r="H189" s="5">
        <v>4</v>
      </c>
      <c r="I189" s="5">
        <v>5</v>
      </c>
      <c r="J189" s="5">
        <v>6</v>
      </c>
      <c r="K189" s="5">
        <v>7</v>
      </c>
      <c r="L189" s="5">
        <v>8</v>
      </c>
      <c r="M189" s="5">
        <v>9</v>
      </c>
      <c r="N189" s="5">
        <v>10</v>
      </c>
      <c r="O189" s="5">
        <v>11</v>
      </c>
      <c r="P189" s="5">
        <v>12</v>
      </c>
      <c r="Q189" s="5">
        <v>13</v>
      </c>
      <c r="R189" s="5">
        <v>14</v>
      </c>
      <c r="S189" s="5">
        <v>15</v>
      </c>
      <c r="T189" s="5">
        <v>16</v>
      </c>
      <c r="U189" s="5">
        <v>17</v>
      </c>
      <c r="V189" s="5">
        <v>18</v>
      </c>
      <c r="W189" s="5">
        <v>19</v>
      </c>
      <c r="X189" s="5">
        <v>20</v>
      </c>
      <c r="Y189" s="5">
        <v>21</v>
      </c>
      <c r="Z189" s="5">
        <v>22</v>
      </c>
      <c r="AA189" s="5">
        <v>23</v>
      </c>
      <c r="AB189" s="5">
        <v>24</v>
      </c>
      <c r="AC189" s="5">
        <v>25</v>
      </c>
      <c r="AD189" s="5">
        <v>26</v>
      </c>
      <c r="AE189" s="5">
        <v>27</v>
      </c>
      <c r="AF189" s="5">
        <v>28</v>
      </c>
      <c r="AG189" s="5">
        <v>29</v>
      </c>
      <c r="AH189" s="5">
        <v>30</v>
      </c>
      <c r="AI189" s="5">
        <v>31</v>
      </c>
      <c r="AJ189" s="5">
        <v>32</v>
      </c>
      <c r="AK189" s="5">
        <v>33</v>
      </c>
      <c r="AL189" s="5">
        <v>34</v>
      </c>
      <c r="AM189" s="5">
        <v>35</v>
      </c>
      <c r="AN189" s="5">
        <v>36</v>
      </c>
      <c r="AO189" s="5">
        <v>37</v>
      </c>
      <c r="AP189" s="5">
        <v>38</v>
      </c>
      <c r="AQ189" s="117"/>
      <c r="AR189" s="169"/>
      <c r="AS189" s="170"/>
    </row>
    <row r="190" spans="1:45" ht="12.75" customHeight="1">
      <c r="A190" s="167" t="s">
        <v>25</v>
      </c>
      <c r="B190" s="153" t="s">
        <v>13</v>
      </c>
      <c r="C190" s="50" t="s">
        <v>100</v>
      </c>
      <c r="D190" s="51"/>
      <c r="E190" s="26"/>
      <c r="F190" s="26"/>
      <c r="G190" s="26">
        <v>1</v>
      </c>
      <c r="H190" s="26"/>
      <c r="I190" s="26">
        <v>1</v>
      </c>
      <c r="J190" s="26"/>
      <c r="K190" s="26"/>
      <c r="L190" s="26">
        <v>1</v>
      </c>
      <c r="M190" s="26"/>
      <c r="N190" s="26">
        <v>1</v>
      </c>
      <c r="O190" s="26"/>
      <c r="P190" s="26"/>
      <c r="Q190" s="26">
        <v>1</v>
      </c>
      <c r="R190" s="26"/>
      <c r="S190" s="26">
        <v>1</v>
      </c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43"/>
      <c r="AN190" s="43"/>
      <c r="AO190" s="43"/>
      <c r="AP190" s="43"/>
      <c r="AQ190" s="7">
        <f t="shared" ref="AQ190:AQ221" si="61">SUM(E190:AP190)</f>
        <v>6</v>
      </c>
      <c r="AR190" s="3">
        <f>34*3</f>
        <v>102</v>
      </c>
      <c r="AS190" s="8">
        <f t="shared" ref="AS190:AS221" si="62">AQ190/AR190</f>
        <v>5.8823529411764705E-2</v>
      </c>
    </row>
    <row r="191" spans="1:45">
      <c r="A191" s="167"/>
      <c r="B191" s="168"/>
      <c r="C191" s="50" t="s">
        <v>101</v>
      </c>
      <c r="D191" s="51"/>
      <c r="E191" s="26"/>
      <c r="F191" s="26"/>
      <c r="G191" s="26">
        <v>1</v>
      </c>
      <c r="H191" s="26"/>
      <c r="I191" s="26">
        <v>1</v>
      </c>
      <c r="J191" s="26"/>
      <c r="K191" s="26"/>
      <c r="L191" s="26">
        <v>1</v>
      </c>
      <c r="M191" s="26"/>
      <c r="N191" s="26">
        <v>1</v>
      </c>
      <c r="O191" s="26"/>
      <c r="P191" s="26"/>
      <c r="Q191" s="26">
        <v>1</v>
      </c>
      <c r="R191" s="26"/>
      <c r="S191" s="26">
        <v>1</v>
      </c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43"/>
      <c r="AN191" s="43"/>
      <c r="AO191" s="43"/>
      <c r="AP191" s="43"/>
      <c r="AQ191" s="7">
        <f t="shared" si="61"/>
        <v>6</v>
      </c>
      <c r="AR191" s="3">
        <f t="shared" ref="AR191:AR199" si="63">34*3</f>
        <v>102</v>
      </c>
      <c r="AS191" s="8">
        <f t="shared" si="62"/>
        <v>5.8823529411764705E-2</v>
      </c>
    </row>
    <row r="192" spans="1:45" ht="12.75" customHeight="1">
      <c r="A192" s="167"/>
      <c r="B192" s="153" t="s">
        <v>27</v>
      </c>
      <c r="C192" s="50" t="s">
        <v>100</v>
      </c>
      <c r="D192" s="51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>
        <v>1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43"/>
      <c r="AN192" s="43"/>
      <c r="AO192" s="43"/>
      <c r="AP192" s="43"/>
      <c r="AQ192" s="7">
        <f t="shared" si="61"/>
        <v>1</v>
      </c>
      <c r="AR192" s="3">
        <f t="shared" si="63"/>
        <v>102</v>
      </c>
      <c r="AS192" s="8">
        <f t="shared" si="62"/>
        <v>9.8039215686274508E-3</v>
      </c>
    </row>
    <row r="193" spans="1:45" ht="12.75" customHeight="1">
      <c r="A193" s="167"/>
      <c r="B193" s="168"/>
      <c r="C193" s="50" t="s">
        <v>101</v>
      </c>
      <c r="D193" s="49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>
        <v>1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43"/>
      <c r="AN193" s="43"/>
      <c r="AO193" s="43"/>
      <c r="AP193" s="43"/>
      <c r="AQ193" s="7">
        <f t="shared" si="61"/>
        <v>1</v>
      </c>
      <c r="AR193" s="3">
        <f t="shared" si="63"/>
        <v>102</v>
      </c>
      <c r="AS193" s="8">
        <f t="shared" si="62"/>
        <v>9.8039215686274508E-3</v>
      </c>
    </row>
    <row r="194" spans="1:45">
      <c r="A194" s="167"/>
      <c r="B194" s="153" t="s">
        <v>12</v>
      </c>
      <c r="C194" s="50" t="s">
        <v>100</v>
      </c>
      <c r="D194" s="49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43"/>
      <c r="AN194" s="43"/>
      <c r="AO194" s="43"/>
      <c r="AP194" s="43"/>
      <c r="AQ194" s="7">
        <f t="shared" si="61"/>
        <v>0</v>
      </c>
      <c r="AR194" s="3">
        <f t="shared" si="63"/>
        <v>102</v>
      </c>
      <c r="AS194" s="8">
        <f t="shared" si="62"/>
        <v>0</v>
      </c>
    </row>
    <row r="195" spans="1:45">
      <c r="A195" s="167"/>
      <c r="B195" s="168"/>
      <c r="C195" s="50" t="s">
        <v>101</v>
      </c>
      <c r="D195" s="51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43"/>
      <c r="AN195" s="43"/>
      <c r="AO195" s="43"/>
      <c r="AP195" s="43"/>
      <c r="AQ195" s="7">
        <f t="shared" si="61"/>
        <v>0</v>
      </c>
      <c r="AR195" s="3">
        <f t="shared" si="63"/>
        <v>102</v>
      </c>
      <c r="AS195" s="8">
        <f t="shared" si="62"/>
        <v>0</v>
      </c>
    </row>
    <row r="196" spans="1:45" ht="12.75" customHeight="1">
      <c r="A196" s="167"/>
      <c r="B196" s="153" t="s">
        <v>91</v>
      </c>
      <c r="C196" s="50" t="s">
        <v>100</v>
      </c>
      <c r="D196" s="51"/>
      <c r="E196" s="26"/>
      <c r="F196" s="26"/>
      <c r="G196" s="26">
        <v>1</v>
      </c>
      <c r="H196" s="44"/>
      <c r="I196" s="42"/>
      <c r="J196" s="26">
        <v>1</v>
      </c>
      <c r="K196" s="26"/>
      <c r="L196" s="26"/>
      <c r="M196" s="26"/>
      <c r="N196" s="26">
        <v>1</v>
      </c>
      <c r="O196" s="26"/>
      <c r="P196" s="26"/>
      <c r="Q196" s="26"/>
      <c r="R196" s="26">
        <v>1</v>
      </c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43"/>
      <c r="AN196" s="43"/>
      <c r="AO196" s="43"/>
      <c r="AP196" s="43"/>
      <c r="AQ196" s="7">
        <f t="shared" si="61"/>
        <v>4</v>
      </c>
      <c r="AR196" s="3">
        <f t="shared" si="63"/>
        <v>102</v>
      </c>
      <c r="AS196" s="8">
        <f t="shared" si="62"/>
        <v>3.9215686274509803E-2</v>
      </c>
    </row>
    <row r="197" spans="1:45" ht="12.75" customHeight="1">
      <c r="A197" s="167"/>
      <c r="B197" s="168"/>
      <c r="C197" s="50" t="s">
        <v>101</v>
      </c>
      <c r="D197" s="76"/>
      <c r="E197" s="26"/>
      <c r="F197" s="26"/>
      <c r="G197" s="26">
        <v>1</v>
      </c>
      <c r="H197" s="42"/>
      <c r="I197" s="26"/>
      <c r="J197" s="26">
        <v>1</v>
      </c>
      <c r="K197" s="26"/>
      <c r="L197" s="26"/>
      <c r="M197" s="26"/>
      <c r="N197" s="26">
        <v>1</v>
      </c>
      <c r="O197" s="26"/>
      <c r="P197" s="26"/>
      <c r="Q197" s="26"/>
      <c r="R197" s="26">
        <v>1</v>
      </c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43"/>
      <c r="AN197" s="43"/>
      <c r="AO197" s="43"/>
      <c r="AP197" s="43"/>
      <c r="AQ197" s="7">
        <f t="shared" si="61"/>
        <v>4</v>
      </c>
      <c r="AR197" s="3">
        <f t="shared" si="63"/>
        <v>102</v>
      </c>
      <c r="AS197" s="8">
        <f t="shared" si="62"/>
        <v>3.9215686274509803E-2</v>
      </c>
    </row>
    <row r="198" spans="1:45">
      <c r="A198" s="167"/>
      <c r="B198" s="153" t="s">
        <v>92</v>
      </c>
      <c r="C198" s="50" t="s">
        <v>100</v>
      </c>
      <c r="D198" s="51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43"/>
      <c r="AJ198" s="43"/>
      <c r="AK198" s="26"/>
      <c r="AL198" s="26"/>
      <c r="AM198" s="43"/>
      <c r="AN198" s="43"/>
      <c r="AO198" s="43"/>
      <c r="AP198" s="43"/>
      <c r="AQ198" s="7">
        <f t="shared" si="61"/>
        <v>0</v>
      </c>
      <c r="AR198" s="3">
        <f t="shared" si="63"/>
        <v>102</v>
      </c>
      <c r="AS198" s="8">
        <f t="shared" si="62"/>
        <v>0</v>
      </c>
    </row>
    <row r="199" spans="1:45" ht="12.75" customHeight="1">
      <c r="A199" s="167"/>
      <c r="B199" s="168"/>
      <c r="C199" s="50" t="s">
        <v>101</v>
      </c>
      <c r="D199" s="51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43"/>
      <c r="AJ199" s="43"/>
      <c r="AK199" s="26"/>
      <c r="AL199" s="26"/>
      <c r="AM199" s="43"/>
      <c r="AN199" s="43"/>
      <c r="AO199" s="43"/>
      <c r="AP199" s="43"/>
      <c r="AQ199" s="7">
        <f t="shared" si="61"/>
        <v>0</v>
      </c>
      <c r="AR199" s="3">
        <f t="shared" si="63"/>
        <v>102</v>
      </c>
      <c r="AS199" s="8">
        <f t="shared" si="62"/>
        <v>0</v>
      </c>
    </row>
    <row r="200" spans="1:45" ht="12.75" customHeight="1">
      <c r="A200" s="167"/>
      <c r="B200" s="153" t="s">
        <v>93</v>
      </c>
      <c r="C200" s="50" t="s">
        <v>100</v>
      </c>
      <c r="D200" s="49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43"/>
      <c r="AJ200" s="43"/>
      <c r="AK200" s="26"/>
      <c r="AL200" s="26"/>
      <c r="AM200" s="43"/>
      <c r="AN200" s="43"/>
      <c r="AO200" s="43"/>
      <c r="AP200" s="43"/>
      <c r="AQ200" s="7">
        <f t="shared" si="61"/>
        <v>0</v>
      </c>
      <c r="AR200" s="3">
        <f>34*1</f>
        <v>34</v>
      </c>
      <c r="AS200" s="8">
        <f t="shared" si="62"/>
        <v>0</v>
      </c>
    </row>
    <row r="201" spans="1:45">
      <c r="A201" s="167"/>
      <c r="B201" s="168"/>
      <c r="C201" s="50" t="s">
        <v>101</v>
      </c>
      <c r="D201" s="51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43"/>
      <c r="AJ201" s="43"/>
      <c r="AK201" s="26"/>
      <c r="AL201" s="26"/>
      <c r="AM201" s="43"/>
      <c r="AN201" s="43"/>
      <c r="AO201" s="43"/>
      <c r="AP201" s="43"/>
      <c r="AQ201" s="7">
        <f t="shared" si="61"/>
        <v>0</v>
      </c>
      <c r="AR201" s="3">
        <f t="shared" ref="AR201:AR203" si="64">34*1</f>
        <v>34</v>
      </c>
      <c r="AS201" s="8">
        <f t="shared" si="62"/>
        <v>0</v>
      </c>
    </row>
    <row r="202" spans="1:45">
      <c r="A202" s="167"/>
      <c r="B202" s="153" t="s">
        <v>35</v>
      </c>
      <c r="C202" s="50" t="s">
        <v>100</v>
      </c>
      <c r="D202" s="49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>
        <v>1</v>
      </c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43"/>
      <c r="AJ202" s="43"/>
      <c r="AK202" s="26"/>
      <c r="AL202" s="26"/>
      <c r="AM202" s="43"/>
      <c r="AN202" s="43"/>
      <c r="AO202" s="43"/>
      <c r="AP202" s="43"/>
      <c r="AQ202" s="7">
        <f t="shared" si="61"/>
        <v>1</v>
      </c>
      <c r="AR202" s="3">
        <f t="shared" si="64"/>
        <v>34</v>
      </c>
      <c r="AS202" s="8">
        <f t="shared" si="62"/>
        <v>2.9411764705882353E-2</v>
      </c>
    </row>
    <row r="203" spans="1:45">
      <c r="A203" s="167"/>
      <c r="B203" s="168"/>
      <c r="C203" s="50" t="s">
        <v>101</v>
      </c>
      <c r="D203" s="49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>
        <v>1</v>
      </c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43"/>
      <c r="AJ203" s="43"/>
      <c r="AK203" s="26"/>
      <c r="AL203" s="26"/>
      <c r="AM203" s="43"/>
      <c r="AN203" s="43"/>
      <c r="AO203" s="43"/>
      <c r="AP203" s="43"/>
      <c r="AQ203" s="7">
        <f t="shared" si="61"/>
        <v>1</v>
      </c>
      <c r="AR203" s="3">
        <f t="shared" si="64"/>
        <v>34</v>
      </c>
      <c r="AS203" s="8">
        <f t="shared" si="62"/>
        <v>2.9411764705882353E-2</v>
      </c>
    </row>
    <row r="204" spans="1:45">
      <c r="A204" s="167"/>
      <c r="B204" s="153" t="s">
        <v>28</v>
      </c>
      <c r="C204" s="50" t="s">
        <v>100</v>
      </c>
      <c r="D204" s="49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43"/>
      <c r="AJ204" s="43"/>
      <c r="AK204" s="26"/>
      <c r="AL204" s="26"/>
      <c r="AM204" s="43"/>
      <c r="AN204" s="43"/>
      <c r="AO204" s="43"/>
      <c r="AP204" s="43"/>
      <c r="AQ204" s="7">
        <f t="shared" si="61"/>
        <v>0</v>
      </c>
      <c r="AR204" s="3">
        <f>34*2</f>
        <v>68</v>
      </c>
      <c r="AS204" s="8">
        <f t="shared" si="62"/>
        <v>0</v>
      </c>
    </row>
    <row r="205" spans="1:45">
      <c r="A205" s="167"/>
      <c r="B205" s="168"/>
      <c r="C205" s="50" t="s">
        <v>101</v>
      </c>
      <c r="D205" s="49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43"/>
      <c r="AJ205" s="43"/>
      <c r="AK205" s="26"/>
      <c r="AL205" s="26"/>
      <c r="AM205" s="43"/>
      <c r="AN205" s="43"/>
      <c r="AO205" s="43"/>
      <c r="AP205" s="43"/>
      <c r="AQ205" s="7">
        <f t="shared" si="61"/>
        <v>0</v>
      </c>
      <c r="AR205" s="3">
        <f t="shared" ref="AR205" si="65">34*2</f>
        <v>68</v>
      </c>
      <c r="AS205" s="8">
        <f t="shared" si="62"/>
        <v>0</v>
      </c>
    </row>
    <row r="206" spans="1:45">
      <c r="A206" s="167"/>
      <c r="B206" s="153" t="s">
        <v>32</v>
      </c>
      <c r="C206" s="50" t="s">
        <v>100</v>
      </c>
      <c r="D206" s="49"/>
      <c r="E206" s="26"/>
      <c r="F206" s="26"/>
      <c r="G206" s="26">
        <v>1</v>
      </c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>
        <v>1</v>
      </c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43"/>
      <c r="AJ206" s="43"/>
      <c r="AK206" s="26"/>
      <c r="AL206" s="26"/>
      <c r="AM206" s="43"/>
      <c r="AN206" s="43"/>
      <c r="AO206" s="43"/>
      <c r="AP206" s="43"/>
      <c r="AQ206" s="7">
        <f t="shared" si="61"/>
        <v>2</v>
      </c>
      <c r="AR206" s="3">
        <f>34*1</f>
        <v>34</v>
      </c>
      <c r="AS206" s="8">
        <f t="shared" si="62"/>
        <v>5.8823529411764705E-2</v>
      </c>
    </row>
    <row r="207" spans="1:45">
      <c r="A207" s="167"/>
      <c r="B207" s="168"/>
      <c r="C207" s="50" t="s">
        <v>101</v>
      </c>
      <c r="D207" s="49"/>
      <c r="E207" s="26"/>
      <c r="F207" s="26"/>
      <c r="G207" s="26">
        <v>1</v>
      </c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>
        <v>1</v>
      </c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43"/>
      <c r="AJ207" s="43"/>
      <c r="AK207" s="26"/>
      <c r="AL207" s="26"/>
      <c r="AM207" s="43"/>
      <c r="AN207" s="43"/>
      <c r="AO207" s="43"/>
      <c r="AP207" s="43"/>
      <c r="AQ207" s="7">
        <f t="shared" si="61"/>
        <v>2</v>
      </c>
      <c r="AR207" s="3">
        <f t="shared" ref="AR207" si="66">34*1</f>
        <v>34</v>
      </c>
      <c r="AS207" s="8">
        <f t="shared" si="62"/>
        <v>5.8823529411764705E-2</v>
      </c>
    </row>
    <row r="208" spans="1:45">
      <c r="A208" s="167"/>
      <c r="B208" s="153" t="s">
        <v>30</v>
      </c>
      <c r="C208" s="50" t="s">
        <v>100</v>
      </c>
      <c r="D208" s="49"/>
      <c r="E208" s="26"/>
      <c r="F208" s="26"/>
      <c r="G208" s="26"/>
      <c r="H208" s="26"/>
      <c r="I208" s="26"/>
      <c r="J208" s="26"/>
      <c r="K208" s="26"/>
      <c r="L208" s="26">
        <v>1</v>
      </c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43"/>
      <c r="AJ208" s="43"/>
      <c r="AK208" s="26"/>
      <c r="AL208" s="26"/>
      <c r="AM208" s="43"/>
      <c r="AN208" s="43"/>
      <c r="AO208" s="43"/>
      <c r="AP208" s="43"/>
      <c r="AQ208" s="7">
        <f t="shared" si="61"/>
        <v>1</v>
      </c>
      <c r="AR208" s="3">
        <f>34*2</f>
        <v>68</v>
      </c>
      <c r="AS208" s="8">
        <f t="shared" si="62"/>
        <v>1.4705882352941176E-2</v>
      </c>
    </row>
    <row r="209" spans="1:45">
      <c r="A209" s="167"/>
      <c r="B209" s="168"/>
      <c r="C209" s="50" t="s">
        <v>101</v>
      </c>
      <c r="D209" s="49"/>
      <c r="E209" s="26"/>
      <c r="F209" s="26"/>
      <c r="G209" s="26"/>
      <c r="H209" s="26"/>
      <c r="I209" s="26"/>
      <c r="J209" s="26"/>
      <c r="K209" s="26"/>
      <c r="L209" s="26">
        <v>1</v>
      </c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43"/>
      <c r="AJ209" s="43"/>
      <c r="AK209" s="26"/>
      <c r="AL209" s="26"/>
      <c r="AM209" s="43"/>
      <c r="AN209" s="43"/>
      <c r="AO209" s="43"/>
      <c r="AP209" s="43"/>
      <c r="AQ209" s="7">
        <f t="shared" si="61"/>
        <v>1</v>
      </c>
      <c r="AR209" s="3">
        <f t="shared" ref="AR209" si="67">34*2</f>
        <v>68</v>
      </c>
      <c r="AS209" s="8">
        <f t="shared" si="62"/>
        <v>1.4705882352941176E-2</v>
      </c>
    </row>
    <row r="210" spans="1:45">
      <c r="A210" s="167"/>
      <c r="B210" s="153" t="s">
        <v>34</v>
      </c>
      <c r="C210" s="50" t="s">
        <v>100</v>
      </c>
      <c r="D210" s="49"/>
      <c r="E210" s="26"/>
      <c r="F210" s="26"/>
      <c r="G210" s="26"/>
      <c r="H210" s="26"/>
      <c r="I210" s="26"/>
      <c r="J210" s="26"/>
      <c r="K210" s="26"/>
      <c r="L210" s="26"/>
      <c r="M210" s="26"/>
      <c r="N210" s="26">
        <v>1</v>
      </c>
      <c r="O210" s="26"/>
      <c r="P210" s="26"/>
      <c r="Q210" s="26"/>
      <c r="R210" s="26"/>
      <c r="S210" s="26"/>
      <c r="T210" s="26">
        <v>1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43"/>
      <c r="AJ210" s="43"/>
      <c r="AK210" s="26"/>
      <c r="AL210" s="26"/>
      <c r="AM210" s="43"/>
      <c r="AN210" s="43"/>
      <c r="AO210" s="43"/>
      <c r="AP210" s="43"/>
      <c r="AQ210" s="7">
        <f t="shared" si="61"/>
        <v>2</v>
      </c>
      <c r="AR210" s="3">
        <f>34*3</f>
        <v>102</v>
      </c>
      <c r="AS210" s="8">
        <f t="shared" si="62"/>
        <v>1.9607843137254902E-2</v>
      </c>
    </row>
    <row r="211" spans="1:45">
      <c r="A211" s="167"/>
      <c r="B211" s="168"/>
      <c r="C211" s="50" t="s">
        <v>101</v>
      </c>
      <c r="D211" s="49"/>
      <c r="E211" s="26"/>
      <c r="F211" s="26"/>
      <c r="G211" s="26"/>
      <c r="H211" s="26"/>
      <c r="I211" s="26"/>
      <c r="J211" s="26"/>
      <c r="K211" s="26"/>
      <c r="L211" s="26"/>
      <c r="M211" s="26"/>
      <c r="N211" s="26">
        <v>1</v>
      </c>
      <c r="O211" s="26"/>
      <c r="P211" s="26"/>
      <c r="Q211" s="26"/>
      <c r="R211" s="26"/>
      <c r="S211" s="26"/>
      <c r="T211" s="26">
        <v>1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43"/>
      <c r="AJ211" s="43"/>
      <c r="AK211" s="26"/>
      <c r="AL211" s="26"/>
      <c r="AM211" s="43"/>
      <c r="AN211" s="43"/>
      <c r="AO211" s="43"/>
      <c r="AP211" s="43"/>
      <c r="AQ211" s="7">
        <f t="shared" si="61"/>
        <v>2</v>
      </c>
      <c r="AR211" s="3">
        <f t="shared" ref="AR211" si="68">34*3</f>
        <v>102</v>
      </c>
      <c r="AS211" s="8">
        <f t="shared" si="62"/>
        <v>1.9607843137254902E-2</v>
      </c>
    </row>
    <row r="212" spans="1:45">
      <c r="A212" s="167"/>
      <c r="B212" s="127" t="s">
        <v>37</v>
      </c>
      <c r="C212" s="50" t="s">
        <v>100</v>
      </c>
      <c r="D212" s="49"/>
      <c r="E212" s="26"/>
      <c r="F212" s="26"/>
      <c r="G212" s="26">
        <v>1</v>
      </c>
      <c r="H212" s="26"/>
      <c r="I212" s="26"/>
      <c r="J212" s="26"/>
      <c r="K212" s="26"/>
      <c r="L212" s="26"/>
      <c r="M212" s="26"/>
      <c r="N212" s="26">
        <v>1</v>
      </c>
      <c r="O212" s="26"/>
      <c r="P212" s="26"/>
      <c r="Q212" s="26"/>
      <c r="R212" s="26"/>
      <c r="S212" s="26">
        <v>1</v>
      </c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43"/>
      <c r="AJ212" s="43"/>
      <c r="AK212" s="26"/>
      <c r="AL212" s="26"/>
      <c r="AM212" s="43"/>
      <c r="AN212" s="43"/>
      <c r="AO212" s="43"/>
      <c r="AP212" s="43"/>
      <c r="AQ212" s="7">
        <f t="shared" si="61"/>
        <v>3</v>
      </c>
      <c r="AR212" s="3">
        <f>34*2</f>
        <v>68</v>
      </c>
      <c r="AS212" s="8">
        <f t="shared" si="62"/>
        <v>4.4117647058823532E-2</v>
      </c>
    </row>
    <row r="213" spans="1:45">
      <c r="A213" s="167"/>
      <c r="B213" s="127"/>
      <c r="C213" s="50" t="s">
        <v>101</v>
      </c>
      <c r="D213" s="49"/>
      <c r="E213" s="26"/>
      <c r="F213" s="26"/>
      <c r="G213" s="26">
        <v>1</v>
      </c>
      <c r="H213" s="26"/>
      <c r="I213" s="26"/>
      <c r="J213" s="26"/>
      <c r="K213" s="26"/>
      <c r="L213" s="26"/>
      <c r="M213" s="26"/>
      <c r="N213" s="26">
        <v>1</v>
      </c>
      <c r="O213" s="26"/>
      <c r="P213" s="26"/>
      <c r="Q213" s="26"/>
      <c r="R213" s="26"/>
      <c r="S213" s="26">
        <v>1</v>
      </c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43"/>
      <c r="AJ213" s="43"/>
      <c r="AK213" s="26"/>
      <c r="AL213" s="26"/>
      <c r="AM213" s="43"/>
      <c r="AN213" s="43"/>
      <c r="AO213" s="43"/>
      <c r="AP213" s="43"/>
      <c r="AQ213" s="7">
        <f t="shared" si="61"/>
        <v>3</v>
      </c>
      <c r="AR213" s="3">
        <f t="shared" ref="AR213:AR215" si="69">34*2</f>
        <v>68</v>
      </c>
      <c r="AS213" s="8">
        <f t="shared" si="62"/>
        <v>4.4117647058823532E-2</v>
      </c>
    </row>
    <row r="214" spans="1:45">
      <c r="A214" s="167"/>
      <c r="B214" s="127" t="s">
        <v>29</v>
      </c>
      <c r="C214" s="50" t="s">
        <v>100</v>
      </c>
      <c r="D214" s="49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43"/>
      <c r="AJ214" s="43"/>
      <c r="AK214" s="26"/>
      <c r="AL214" s="26"/>
      <c r="AM214" s="43"/>
      <c r="AN214" s="43"/>
      <c r="AO214" s="43"/>
      <c r="AP214" s="43"/>
      <c r="AQ214" s="7">
        <f t="shared" si="61"/>
        <v>0</v>
      </c>
      <c r="AR214" s="3">
        <f t="shared" si="69"/>
        <v>68</v>
      </c>
      <c r="AS214" s="8">
        <f t="shared" si="62"/>
        <v>0</v>
      </c>
    </row>
    <row r="215" spans="1:45">
      <c r="A215" s="167"/>
      <c r="B215" s="127"/>
      <c r="C215" s="50" t="s">
        <v>101</v>
      </c>
      <c r="D215" s="49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43"/>
      <c r="AJ215" s="43"/>
      <c r="AK215" s="26"/>
      <c r="AL215" s="26"/>
      <c r="AM215" s="43"/>
      <c r="AN215" s="43"/>
      <c r="AO215" s="43"/>
      <c r="AP215" s="43"/>
      <c r="AQ215" s="7">
        <f t="shared" si="61"/>
        <v>0</v>
      </c>
      <c r="AR215" s="3">
        <f t="shared" si="69"/>
        <v>68</v>
      </c>
      <c r="AS215" s="8">
        <f t="shared" si="62"/>
        <v>0</v>
      </c>
    </row>
    <row r="216" spans="1:45">
      <c r="A216" s="167"/>
      <c r="B216" s="127" t="s">
        <v>79</v>
      </c>
      <c r="C216" s="50" t="s">
        <v>100</v>
      </c>
      <c r="D216" s="49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43"/>
      <c r="AJ216" s="43"/>
      <c r="AK216" s="26"/>
      <c r="AL216" s="26"/>
      <c r="AM216" s="43"/>
      <c r="AN216" s="43"/>
      <c r="AO216" s="43"/>
      <c r="AP216" s="43"/>
      <c r="AQ216" s="7">
        <f t="shared" si="61"/>
        <v>0</v>
      </c>
      <c r="AR216" s="3">
        <f>34*1</f>
        <v>34</v>
      </c>
      <c r="AS216" s="8">
        <f t="shared" si="62"/>
        <v>0</v>
      </c>
    </row>
    <row r="217" spans="1:45">
      <c r="A217" s="167"/>
      <c r="B217" s="127"/>
      <c r="C217" s="50" t="s">
        <v>101</v>
      </c>
      <c r="D217" s="49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43"/>
      <c r="AJ217" s="43"/>
      <c r="AK217" s="26"/>
      <c r="AL217" s="26"/>
      <c r="AM217" s="43"/>
      <c r="AN217" s="43"/>
      <c r="AO217" s="43"/>
      <c r="AP217" s="43"/>
      <c r="AQ217" s="7">
        <f t="shared" si="61"/>
        <v>0</v>
      </c>
      <c r="AR217" s="3">
        <f t="shared" ref="AR217:AR219" si="70">34*1</f>
        <v>34</v>
      </c>
      <c r="AS217" s="8">
        <f t="shared" si="62"/>
        <v>0</v>
      </c>
    </row>
    <row r="218" spans="1:45">
      <c r="A218" s="167"/>
      <c r="B218" s="127" t="s">
        <v>97</v>
      </c>
      <c r="C218" s="50" t="s">
        <v>100</v>
      </c>
      <c r="D218" s="49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43"/>
      <c r="AJ218" s="43"/>
      <c r="AK218" s="26"/>
      <c r="AL218" s="26"/>
      <c r="AM218" s="43"/>
      <c r="AN218" s="43"/>
      <c r="AO218" s="43"/>
      <c r="AP218" s="43"/>
      <c r="AQ218" s="7">
        <f t="shared" si="61"/>
        <v>0</v>
      </c>
      <c r="AR218" s="3">
        <f t="shared" si="70"/>
        <v>34</v>
      </c>
      <c r="AS218" s="8">
        <f t="shared" si="62"/>
        <v>0</v>
      </c>
    </row>
    <row r="219" spans="1:45">
      <c r="A219" s="167"/>
      <c r="B219" s="127"/>
      <c r="C219" s="50" t="s">
        <v>101</v>
      </c>
      <c r="D219" s="49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43"/>
      <c r="AJ219" s="43"/>
      <c r="AK219" s="26"/>
      <c r="AL219" s="26"/>
      <c r="AM219" s="43"/>
      <c r="AN219" s="43"/>
      <c r="AO219" s="43"/>
      <c r="AP219" s="43"/>
      <c r="AQ219" s="7">
        <f t="shared" si="61"/>
        <v>0</v>
      </c>
      <c r="AR219" s="3">
        <f t="shared" si="70"/>
        <v>34</v>
      </c>
      <c r="AS219" s="8">
        <f t="shared" si="62"/>
        <v>0</v>
      </c>
    </row>
    <row r="220" spans="1:45" ht="12.75" customHeight="1">
      <c r="A220" s="167"/>
      <c r="B220" s="127" t="s">
        <v>70</v>
      </c>
      <c r="C220" s="50" t="s">
        <v>100</v>
      </c>
      <c r="D220" s="51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42"/>
      <c r="U220" s="26"/>
      <c r="V220" s="26"/>
      <c r="W220" s="26"/>
      <c r="X220" s="26"/>
      <c r="Y220" s="26"/>
      <c r="Z220" s="26"/>
      <c r="AA220" s="26"/>
      <c r="AB220" s="26"/>
      <c r="AC220" s="26"/>
      <c r="AD220" s="42"/>
      <c r="AE220" s="26"/>
      <c r="AF220" s="26"/>
      <c r="AG220" s="26"/>
      <c r="AH220" s="26"/>
      <c r="AI220" s="43"/>
      <c r="AJ220" s="43"/>
      <c r="AK220" s="26"/>
      <c r="AL220" s="26"/>
      <c r="AM220" s="43"/>
      <c r="AN220" s="43"/>
      <c r="AO220" s="43"/>
      <c r="AP220" s="43"/>
      <c r="AQ220" s="7">
        <f t="shared" si="61"/>
        <v>0</v>
      </c>
      <c r="AR220" s="3">
        <f>34*2</f>
        <v>68</v>
      </c>
      <c r="AS220" s="8">
        <f t="shared" si="62"/>
        <v>0</v>
      </c>
    </row>
    <row r="221" spans="1:45" ht="12.75" customHeight="1">
      <c r="A221" s="167"/>
      <c r="B221" s="127"/>
      <c r="C221" s="50" t="s">
        <v>101</v>
      </c>
      <c r="D221" s="51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44"/>
      <c r="T221" s="42"/>
      <c r="U221" s="26"/>
      <c r="V221" s="26"/>
      <c r="W221" s="26"/>
      <c r="X221" s="26"/>
      <c r="Y221" s="26"/>
      <c r="Z221" s="26"/>
      <c r="AA221" s="26"/>
      <c r="AB221" s="26"/>
      <c r="AC221" s="44"/>
      <c r="AD221" s="42"/>
      <c r="AE221" s="26"/>
      <c r="AF221" s="26"/>
      <c r="AG221" s="26"/>
      <c r="AH221" s="26"/>
      <c r="AI221" s="43"/>
      <c r="AJ221" s="43"/>
      <c r="AK221" s="26"/>
      <c r="AL221" s="26"/>
      <c r="AM221" s="43"/>
      <c r="AN221" s="43"/>
      <c r="AO221" s="43"/>
      <c r="AP221" s="43"/>
      <c r="AQ221" s="7">
        <f t="shared" si="61"/>
        <v>0</v>
      </c>
      <c r="AR221" s="3">
        <f t="shared" ref="AR221" si="71">34*2</f>
        <v>68</v>
      </c>
      <c r="AS221" s="8">
        <f t="shared" si="62"/>
        <v>0</v>
      </c>
    </row>
    <row r="222" spans="1:45" ht="27" customHeight="1">
      <c r="A222" s="63"/>
      <c r="B222" s="64"/>
      <c r="C222" s="64"/>
      <c r="D222" s="64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3"/>
      <c r="AN222" s="63"/>
      <c r="AO222" s="63"/>
      <c r="AP222" s="63"/>
      <c r="AQ222" s="63"/>
      <c r="AR222" s="63"/>
      <c r="AS222" s="63"/>
    </row>
    <row r="223" spans="1:45" ht="23.25" customHeight="1">
      <c r="A223" s="63"/>
      <c r="B223" s="64"/>
      <c r="C223" s="64"/>
      <c r="D223" s="64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3"/>
      <c r="AN223" s="63"/>
      <c r="AO223" s="63"/>
      <c r="AP223" s="63"/>
      <c r="AQ223" s="63"/>
      <c r="AR223" s="63"/>
      <c r="AS223" s="63"/>
    </row>
    <row r="224" spans="1:45" ht="18.75" customHeight="1">
      <c r="A224" s="63"/>
      <c r="B224" s="64"/>
      <c r="C224" s="64"/>
      <c r="D224" s="64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3"/>
      <c r="AN224" s="63"/>
      <c r="AO224" s="63"/>
      <c r="AP224" s="63"/>
      <c r="AQ224" s="63"/>
      <c r="AR224" s="63"/>
      <c r="AS224" s="63"/>
    </row>
  </sheetData>
  <mergeCells count="244">
    <mergeCell ref="B182:B183"/>
    <mergeCell ref="B196:B197"/>
    <mergeCell ref="B198:B199"/>
    <mergeCell ref="B200:B201"/>
    <mergeCell ref="B202:B203"/>
    <mergeCell ref="B204:B205"/>
    <mergeCell ref="B206:B207"/>
    <mergeCell ref="B208:B209"/>
    <mergeCell ref="A106:D106"/>
    <mergeCell ref="A190:A221"/>
    <mergeCell ref="B210:B211"/>
    <mergeCell ref="B212:B213"/>
    <mergeCell ref="B214:B215"/>
    <mergeCell ref="B216:B217"/>
    <mergeCell ref="B218:B219"/>
    <mergeCell ref="B220:B221"/>
    <mergeCell ref="E106:AP106"/>
    <mergeCell ref="A46:A54"/>
    <mergeCell ref="A81:C82"/>
    <mergeCell ref="B61:B62"/>
    <mergeCell ref="A135:A149"/>
    <mergeCell ref="A109:A130"/>
    <mergeCell ref="B109:B110"/>
    <mergeCell ref="A80:D80"/>
    <mergeCell ref="B111:B112"/>
    <mergeCell ref="B113:B114"/>
    <mergeCell ref="B115:B116"/>
    <mergeCell ref="B127:B128"/>
    <mergeCell ref="B129:B130"/>
    <mergeCell ref="B117:B118"/>
    <mergeCell ref="B119:B120"/>
    <mergeCell ref="B121:B122"/>
    <mergeCell ref="B123:B124"/>
    <mergeCell ref="B125:B126"/>
    <mergeCell ref="E80:AP80"/>
    <mergeCell ref="AN3:AO5"/>
    <mergeCell ref="A24:A41"/>
    <mergeCell ref="B24:B25"/>
    <mergeCell ref="B4:C4"/>
    <mergeCell ref="G3:W3"/>
    <mergeCell ref="G5:W7"/>
    <mergeCell ref="B26:B27"/>
    <mergeCell ref="Q44:T44"/>
    <mergeCell ref="U44:W44"/>
    <mergeCell ref="E43:AP43"/>
    <mergeCell ref="X44:AA44"/>
    <mergeCell ref="AB44:AD44"/>
    <mergeCell ref="AE44:AI44"/>
    <mergeCell ref="AJ44:AL44"/>
    <mergeCell ref="AM44:AP44"/>
    <mergeCell ref="A43:D43"/>
    <mergeCell ref="B28:B29"/>
    <mergeCell ref="B30:B31"/>
    <mergeCell ref="B32:B33"/>
    <mergeCell ref="B34:B35"/>
    <mergeCell ref="B36:B37"/>
    <mergeCell ref="B38:B39"/>
    <mergeCell ref="B40:B41"/>
    <mergeCell ref="A105:D105"/>
    <mergeCell ref="B97:B98"/>
    <mergeCell ref="B99:B100"/>
    <mergeCell ref="B101:B102"/>
    <mergeCell ref="B95:B96"/>
    <mergeCell ref="B93:B94"/>
    <mergeCell ref="B91:B92"/>
    <mergeCell ref="B89:B90"/>
    <mergeCell ref="A83:A104"/>
    <mergeCell ref="B85:B86"/>
    <mergeCell ref="B83:B84"/>
    <mergeCell ref="B103:B104"/>
    <mergeCell ref="B87:B88"/>
    <mergeCell ref="X57:AA57"/>
    <mergeCell ref="AB57:AD57"/>
    <mergeCell ref="AE57:AI57"/>
    <mergeCell ref="AJ57:AL57"/>
    <mergeCell ref="AM57:AP57"/>
    <mergeCell ref="AQ43:AQ45"/>
    <mergeCell ref="A12:A19"/>
    <mergeCell ref="AC3:AM5"/>
    <mergeCell ref="A7:B7"/>
    <mergeCell ref="C7:D7"/>
    <mergeCell ref="AB188:AD188"/>
    <mergeCell ref="AE188:AI188"/>
    <mergeCell ref="AJ188:AL188"/>
    <mergeCell ref="B190:B191"/>
    <mergeCell ref="B192:B193"/>
    <mergeCell ref="B194:B195"/>
    <mergeCell ref="AR43:AR45"/>
    <mergeCell ref="AS43:AS45"/>
    <mergeCell ref="A44:B45"/>
    <mergeCell ref="C44:C45"/>
    <mergeCell ref="E44:H44"/>
    <mergeCell ref="I44:L44"/>
    <mergeCell ref="M44:P44"/>
    <mergeCell ref="AR56:AR58"/>
    <mergeCell ref="AS56:AS58"/>
    <mergeCell ref="A57:B58"/>
    <mergeCell ref="C57:C58"/>
    <mergeCell ref="E57:H57"/>
    <mergeCell ref="I57:L57"/>
    <mergeCell ref="M57:P57"/>
    <mergeCell ref="Q57:T57"/>
    <mergeCell ref="U57:W57"/>
    <mergeCell ref="A56:D56"/>
    <mergeCell ref="E56:AP56"/>
    <mergeCell ref="AR187:AR189"/>
    <mergeCell ref="AS187:AS189"/>
    <mergeCell ref="A188:C189"/>
    <mergeCell ref="E188:H188"/>
    <mergeCell ref="I188:L188"/>
    <mergeCell ref="M188:P188"/>
    <mergeCell ref="A154:A185"/>
    <mergeCell ref="AM188:AP188"/>
    <mergeCell ref="B160:B161"/>
    <mergeCell ref="B162:B163"/>
    <mergeCell ref="B164:B165"/>
    <mergeCell ref="B166:B167"/>
    <mergeCell ref="B168:B169"/>
    <mergeCell ref="B170:B171"/>
    <mergeCell ref="B172:B173"/>
    <mergeCell ref="B156:B157"/>
    <mergeCell ref="B158:B159"/>
    <mergeCell ref="B184:B185"/>
    <mergeCell ref="A187:D187"/>
    <mergeCell ref="B154:B155"/>
    <mergeCell ref="B174:B175"/>
    <mergeCell ref="B176:B177"/>
    <mergeCell ref="B178:B179"/>
    <mergeCell ref="B180:B181"/>
    <mergeCell ref="AR151:AR153"/>
    <mergeCell ref="AS151:AS153"/>
    <mergeCell ref="A152:C153"/>
    <mergeCell ref="E152:H152"/>
    <mergeCell ref="I152:L152"/>
    <mergeCell ref="M152:P152"/>
    <mergeCell ref="Q152:T152"/>
    <mergeCell ref="U152:W152"/>
    <mergeCell ref="X152:AA152"/>
    <mergeCell ref="AB152:AD152"/>
    <mergeCell ref="AE152:AI152"/>
    <mergeCell ref="AJ152:AL152"/>
    <mergeCell ref="AM152:AP152"/>
    <mergeCell ref="A151:D151"/>
    <mergeCell ref="E151:AP151"/>
    <mergeCell ref="AQ151:AQ153"/>
    <mergeCell ref="AR132:AR134"/>
    <mergeCell ref="AS132:AS134"/>
    <mergeCell ref="A133:C134"/>
    <mergeCell ref="E133:H133"/>
    <mergeCell ref="I133:L133"/>
    <mergeCell ref="M133:P133"/>
    <mergeCell ref="Q133:T133"/>
    <mergeCell ref="U133:W133"/>
    <mergeCell ref="X133:AA133"/>
    <mergeCell ref="AB133:AD133"/>
    <mergeCell ref="AE133:AI133"/>
    <mergeCell ref="AJ133:AL133"/>
    <mergeCell ref="AM133:AP133"/>
    <mergeCell ref="A132:D132"/>
    <mergeCell ref="E132:AP132"/>
    <mergeCell ref="AQ132:AQ134"/>
    <mergeCell ref="AR106:AR108"/>
    <mergeCell ref="AS106:AS108"/>
    <mergeCell ref="A107:C108"/>
    <mergeCell ref="E107:H107"/>
    <mergeCell ref="I107:L107"/>
    <mergeCell ref="M107:P107"/>
    <mergeCell ref="Q107:T107"/>
    <mergeCell ref="B77:B78"/>
    <mergeCell ref="A59:A78"/>
    <mergeCell ref="B63:B64"/>
    <mergeCell ref="B65:B66"/>
    <mergeCell ref="B59:B60"/>
    <mergeCell ref="B67:B68"/>
    <mergeCell ref="B69:B70"/>
    <mergeCell ref="B71:B72"/>
    <mergeCell ref="B73:B74"/>
    <mergeCell ref="B75:B76"/>
    <mergeCell ref="AR80:AR82"/>
    <mergeCell ref="AS80:AS82"/>
    <mergeCell ref="M81:P81"/>
    <mergeCell ref="Q81:T81"/>
    <mergeCell ref="U81:W81"/>
    <mergeCell ref="E81:H81"/>
    <mergeCell ref="AJ107:AL107"/>
    <mergeCell ref="AR21:AR23"/>
    <mergeCell ref="AJ22:AL22"/>
    <mergeCell ref="AM22:AP22"/>
    <mergeCell ref="A20:D20"/>
    <mergeCell ref="AS21:AS23"/>
    <mergeCell ref="E22:H22"/>
    <mergeCell ref="I22:L22"/>
    <mergeCell ref="M22:P22"/>
    <mergeCell ref="Q22:T22"/>
    <mergeCell ref="U22:W22"/>
    <mergeCell ref="X22:AA22"/>
    <mergeCell ref="AB22:AD22"/>
    <mergeCell ref="AE22:AI22"/>
    <mergeCell ref="A22:B23"/>
    <mergeCell ref="C22:C23"/>
    <mergeCell ref="A21:D21"/>
    <mergeCell ref="E21:AP21"/>
    <mergeCell ref="AQ21:AQ23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P4:AQ4"/>
    <mergeCell ref="AQ187:AQ189"/>
    <mergeCell ref="X3:AB3"/>
    <mergeCell ref="X4:AB5"/>
    <mergeCell ref="E187:AP187"/>
    <mergeCell ref="I81:L81"/>
    <mergeCell ref="X81:AA81"/>
    <mergeCell ref="AB81:AD81"/>
    <mergeCell ref="AE81:AI81"/>
    <mergeCell ref="AJ81:AL81"/>
    <mergeCell ref="AM81:AP81"/>
    <mergeCell ref="AP5:AQ5"/>
    <mergeCell ref="X6:AB6"/>
    <mergeCell ref="AQ80:AQ82"/>
    <mergeCell ref="AQ56:AQ58"/>
    <mergeCell ref="U107:W107"/>
    <mergeCell ref="X107:AA107"/>
    <mergeCell ref="AB107:AD107"/>
    <mergeCell ref="AE107:AI107"/>
    <mergeCell ref="AQ106:AQ108"/>
    <mergeCell ref="AM107:AP107"/>
    <mergeCell ref="Q188:T188"/>
    <mergeCell ref="U188:W188"/>
    <mergeCell ref="X188:AA188"/>
  </mergeCells>
  <pageMargins left="0.25" right="0.25" top="0.51" bottom="0.75" header="0.3" footer="0.3"/>
  <pageSetup paperSize="9" scale="47" fitToHeight="0" orientation="landscape" r:id="rId1"/>
  <headerFooter>
    <oddHeader>&amp;C&amp;G</oddHeader>
  </headerFooter>
  <rowBreaks count="8" manualBreakCount="8">
    <brk id="20" max="50" man="1"/>
    <brk id="42" max="50" man="1"/>
    <brk id="55" max="50" man="1"/>
    <brk id="79" max="50" man="1"/>
    <brk id="105" max="16383" man="1"/>
    <brk id="131" max="16383" man="1"/>
    <brk id="150" max="16383" man="1"/>
    <brk id="186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2025-10-06T11:01:42Z</cp:lastPrinted>
  <dcterms:created xsi:type="dcterms:W3CDTF">2024-09-28T08:38:22Z</dcterms:created>
  <dcterms:modified xsi:type="dcterms:W3CDTF">2026-01-15T10:39:27Z</dcterms:modified>
</cp:coreProperties>
</file>